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1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A33" i="1"/>
  <c r="C33" i="1"/>
  <c r="B34" i="1"/>
  <c r="A15" i="1"/>
  <c r="A16" i="1"/>
  <c r="C15" i="1"/>
  <c r="C16" i="1"/>
  <c r="A32" i="1"/>
  <c r="C32" i="1"/>
  <c r="A56" i="1"/>
  <c r="A55" i="1"/>
  <c r="A54" i="1"/>
  <c r="C54" i="1"/>
  <c r="C55" i="1"/>
  <c r="C56" i="1"/>
  <c r="B57" i="1"/>
  <c r="A14" i="1"/>
  <c r="C14" i="1"/>
  <c r="C39" i="1" l="1"/>
  <c r="A39" i="1"/>
  <c r="C25" i="1"/>
  <c r="A25" i="1"/>
  <c r="A29" i="1" l="1"/>
  <c r="A30" i="1"/>
  <c r="A31" i="1"/>
  <c r="C29" i="1"/>
  <c r="C30" i="1"/>
  <c r="C31" i="1"/>
  <c r="B42" i="1"/>
  <c r="A41" i="1"/>
  <c r="C41" i="1"/>
  <c r="A40" i="1"/>
  <c r="A51" i="1"/>
  <c r="A52" i="1"/>
  <c r="A53" i="1"/>
  <c r="C53" i="1"/>
  <c r="C52" i="1"/>
  <c r="C51" i="1"/>
  <c r="C40" i="1"/>
  <c r="C23" i="1" l="1"/>
  <c r="A23" i="1"/>
  <c r="C11" i="1"/>
  <c r="A11" i="1"/>
  <c r="C12" i="1"/>
  <c r="A12" i="1"/>
  <c r="C13" i="1" l="1"/>
  <c r="A13" i="1"/>
  <c r="C50" i="1"/>
  <c r="A50" i="1"/>
  <c r="C22" i="1" l="1"/>
  <c r="A22" i="1"/>
  <c r="C49" i="1"/>
  <c r="A49" i="1"/>
  <c r="C38" i="1"/>
  <c r="A38" i="1"/>
  <c r="A45" i="1"/>
  <c r="C28" i="1"/>
  <c r="A28" i="1"/>
  <c r="C10" i="1"/>
  <c r="A10" i="1"/>
  <c r="C27" i="1"/>
  <c r="A27" i="1"/>
  <c r="C26" i="1"/>
  <c r="A26" i="1"/>
  <c r="C24" i="1"/>
  <c r="A24" i="1"/>
  <c r="C21" i="1"/>
  <c r="A21" i="1"/>
</calcChain>
</file>

<file path=xl/sharedStrings.xml><?xml version="1.0" encoding="utf-8"?>
<sst xmlns="http://schemas.openxmlformats.org/spreadsheetml/2006/main" count="68" uniqueCount="25">
  <si>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</si>
  <si>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</si>
  <si>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</si>
  <si>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</si>
  <si>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</si>
  <si>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</si>
  <si>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</si>
  <si>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</si>
  <si>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</si>
  <si>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</si>
  <si>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</si>
  <si>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</si>
  <si>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</si>
  <si>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</si>
  <si>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</si>
  <si>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</si>
  <si>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</si>
  <si>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</si>
  <si>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</si>
  <si>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20/1/2021 17:00 PM</t>
  </si>
  <si>
    <t>2 Gavetas Vacías y 1 Fallando</t>
  </si>
  <si>
    <t>1 Gavetas Vacías + 2 Fallando</t>
  </si>
  <si>
    <t>3 Gavetas Vacías + 1 Fallando</t>
  </si>
  <si>
    <t>21/1/2021 03:00 PM</t>
  </si>
  <si>
    <t>335769611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</si>
</sst>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45" zoomScaleNormal="100" workbookViewId="0">
      <selection sqref="A1:E57"/>
    </sheetView>
  </sheetViews>
  <sheetFormatPr baseColWidth="10" defaultColWidth="52.7109375" defaultRowHeight="15" x14ac:dyDescent="0.25"/>
  <cols>
    <col min="1" max="1" width="24.5703125" bestFit="1" customWidth="1"/>
    <col min="2" max="2" width="20.42578125" style="15" bestFit="1" customWidth="1"/>
    <col min="3" max="3" width="48" customWidth="1"/>
    <col min="4" max="4" width="35.140625" bestFit="1" customWidth="1"/>
    <col min="5" max="5" width="11.28515625" bestFit="1" customWidth="1"/>
  </cols>
  <sheetData>
    <row r="1" spans="1:5" ht="22.5" x14ac:dyDescent="0.25">
      <c r="A1" s="29" t="s">
        <v>0</v>
      </c>
      <c r="B1" s="30"/>
      <c r="C1" s="30"/>
      <c r="D1" s="30"/>
      <c r="E1" s="31"/>
    </row>
    <row r="2" spans="1:5" ht="22.5" x14ac:dyDescent="0.25">
      <c r="A2" s="29" t="s">
        <v>1</v>
      </c>
      <c r="B2" s="30"/>
      <c r="C2" s="30"/>
      <c r="D2" s="30"/>
      <c r="E2" s="31"/>
    </row>
    <row r="3" spans="1:5" ht="25.5" x14ac:dyDescent="0.25">
      <c r="A3" s="32" t="s">
        <v>0</v>
      </c>
      <c r="B3" s="33"/>
      <c r="C3" s="33"/>
      <c r="D3" s="33"/>
      <c r="E3" s="34"/>
    </row>
    <row r="5" spans="1:5" ht="36.75" thickBot="1" x14ac:dyDescent="0.3">
      <c r="A5" s="1" t="s">
        <v>2</v>
      </c>
      <c r="B5" s="2" t="s">
        <v>19</v>
      </c>
      <c r="C5" s="3"/>
      <c r="D5" s="4"/>
      <c r="E5" s="5"/>
    </row>
    <row r="6" spans="1:5" ht="36.75" thickBot="1" x14ac:dyDescent="0.3">
      <c r="A6" s="1" t="s">
        <v>3</v>
      </c>
      <c r="B6" s="2" t="s">
        <v>23</v>
      </c>
      <c r="C6" s="3"/>
      <c r="D6" s="4"/>
      <c r="E6" s="5"/>
    </row>
    <row r="7" spans="1:5" ht="15.75" thickBot="1" x14ac:dyDescent="0.3"/>
    <row r="8" spans="1:5" ht="18.75" thickBot="1" x14ac:dyDescent="0.3">
      <c r="A8" s="24" t="s">
        <v>4</v>
      </c>
      <c r="B8" s="25"/>
      <c r="C8" s="25"/>
      <c r="D8" s="25"/>
      <c r="E8" s="26"/>
    </row>
    <row r="9" spans="1:5" ht="18" x14ac:dyDescent="0.25">
      <c r="A9" s="6" t="s">
        <v>5</v>
      </c>
      <c r="B9" s="13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DISTRITO NACIONAL</v>
      </c>
      <c r="B10" s="8">
        <v>26</v>
      </c>
      <c r="C10" s="8" t="str">
        <f>VLOOKUP(B10,'[2]LISTADO ATM'!$A$2:$B$916,2,0)</f>
        <v>ATM S/M Jumbo San Isidro</v>
      </c>
      <c r="D10" s="14" t="s">
        <v>18</v>
      </c>
      <c r="E10" s="16">
        <v>335769251</v>
      </c>
    </row>
    <row r="11" spans="1:5" ht="18" x14ac:dyDescent="0.25">
      <c r="A11" s="8" t="str">
        <f>VLOOKUP(B11,'[1]LISTADO ATM'!$A$2:$C$817,3,0)</f>
        <v>DISTRITO NACIONAL</v>
      </c>
      <c r="B11" s="8">
        <v>949</v>
      </c>
      <c r="C11" s="17" t="str">
        <f>VLOOKUP(B11,'[1]LISTADO ATM'!$A$2:$B$816,2,0)</f>
        <v xml:space="preserve">ATM S/M Bravo San Isidro Coral Mall </v>
      </c>
      <c r="D11" s="14" t="s">
        <v>18</v>
      </c>
      <c r="E11" s="16">
        <v>335769375</v>
      </c>
    </row>
    <row r="12" spans="1:5" ht="18" x14ac:dyDescent="0.25">
      <c r="A12" s="8" t="str">
        <f>VLOOKUP(B12,'[1]LISTADO ATM'!$A$2:$C$817,3,0)</f>
        <v>DISTRITO NACIONAL</v>
      </c>
      <c r="B12" s="8">
        <v>812</v>
      </c>
      <c r="C12" s="8" t="str">
        <f>VLOOKUP(B12,'[2]LISTADO ATM'!$A$2:$B$916,2,0)</f>
        <v xml:space="preserve">ATM Canasta del Pueblo </v>
      </c>
      <c r="D12" s="14" t="s">
        <v>18</v>
      </c>
      <c r="E12" s="16">
        <v>335769134</v>
      </c>
    </row>
    <row r="13" spans="1:5" ht="18" x14ac:dyDescent="0.25">
      <c r="A13" s="8" t="str">
        <f>VLOOKUP(B13,'[1]LISTADO ATM'!$A$2:$C$817,3,0)</f>
        <v>DISTRITO NACIONAL</v>
      </c>
      <c r="B13" s="8">
        <v>967</v>
      </c>
      <c r="C13" s="17" t="str">
        <f>VLOOKUP(B13,'[1]LISTADO ATM'!$A$2:$B$816,2,0)</f>
        <v xml:space="preserve">ATM UNP Hiper Olé Autopista Duarte </v>
      </c>
      <c r="D13" s="14" t="s">
        <v>18</v>
      </c>
      <c r="E13" s="16">
        <v>335769126</v>
      </c>
    </row>
    <row r="14" spans="1:5" ht="18" x14ac:dyDescent="0.25">
      <c r="A14" s="8" t="str">
        <f>VLOOKUP(B14,'[1]LISTADO ATM'!$A$2:$C$817,3,0)</f>
        <v>DISTRITO NACIONAL</v>
      </c>
      <c r="B14" s="8">
        <v>735</v>
      </c>
      <c r="C14" s="17" t="str">
        <f>VLOOKUP(B14,'[1]LISTADO ATM'!$A$2:$B$816,2,0)</f>
        <v xml:space="preserve">ATM Oficina Independencia II  </v>
      </c>
      <c r="D14" s="14" t="s">
        <v>18</v>
      </c>
      <c r="E14" s="16">
        <v>335768742</v>
      </c>
    </row>
    <row r="15" spans="1:5" ht="18" x14ac:dyDescent="0.25">
      <c r="A15" s="8" t="str">
        <f>VLOOKUP(B15,'[1]LISTADO ATM'!$A$2:$C$817,3,0)</f>
        <v>DISTRITO NACIONAL</v>
      </c>
      <c r="B15" s="8">
        <v>407</v>
      </c>
      <c r="C15" s="17" t="str">
        <f>VLOOKUP(B15,'[1]LISTADO ATM'!$A$2:$B$816,2,0)</f>
        <v xml:space="preserve">ATM Multicentro La Sirena Villa Mella </v>
      </c>
      <c r="D15" s="14" t="s">
        <v>18</v>
      </c>
      <c r="E15" s="17">
        <v>335769542</v>
      </c>
    </row>
    <row r="16" spans="1:5" ht="18.75" thickBot="1" x14ac:dyDescent="0.3">
      <c r="A16" s="8" t="str">
        <f>VLOOKUP(B16,'[1]LISTADO ATM'!$A$2:$C$817,3,0)</f>
        <v>DISTRITO NACIONAL</v>
      </c>
      <c r="B16" s="8">
        <v>908</v>
      </c>
      <c r="C16" s="17" t="str">
        <f>VLOOKUP(B16,'[1]LISTADO ATM'!$A$2:$B$816,2,0)</f>
        <v xml:space="preserve">ATM Oficina Plaza Botánika </v>
      </c>
      <c r="D16" s="14" t="s">
        <v>18</v>
      </c>
      <c r="E16" s="16">
        <v>335769361</v>
      </c>
    </row>
    <row r="17" spans="1:5" ht="18.75" thickBot="1" x14ac:dyDescent="0.3">
      <c r="A17" s="12" t="s">
        <v>12</v>
      </c>
      <c r="B17" s="21">
        <f>COUNT(B10:B16)</f>
        <v>7</v>
      </c>
      <c r="C17" s="35"/>
      <c r="D17" s="36"/>
      <c r="E17" s="37"/>
    </row>
    <row r="18" spans="1:5" ht="15.75" thickBot="1" x14ac:dyDescent="0.3"/>
    <row r="19" spans="1:5" ht="18.75" thickBot="1" x14ac:dyDescent="0.3">
      <c r="A19" s="24" t="s">
        <v>10</v>
      </c>
      <c r="B19" s="25"/>
      <c r="C19" s="25"/>
      <c r="D19" s="25"/>
      <c r="E19" s="26"/>
    </row>
    <row r="20" spans="1:5" ht="18" x14ac:dyDescent="0.25">
      <c r="A20" s="6" t="s">
        <v>5</v>
      </c>
      <c r="B20" s="13" t="s">
        <v>6</v>
      </c>
      <c r="C20" s="7" t="s">
        <v>7</v>
      </c>
      <c r="D20" s="7" t="s">
        <v>8</v>
      </c>
      <c r="E20" s="7" t="s">
        <v>9</v>
      </c>
    </row>
    <row r="21" spans="1:5" ht="18" x14ac:dyDescent="0.25">
      <c r="A21" s="8" t="str">
        <f>VLOOKUP(B21,'[1]LISTADO ATM'!$A$2:$C$817,3,0)</f>
        <v>DISTRITO NACIONAL</v>
      </c>
      <c r="B21" s="8">
        <v>377</v>
      </c>
      <c r="C21" s="8" t="str">
        <f>VLOOKUP(B21,'[2]LISTADO ATM'!$A$2:$B$916,2,0)</f>
        <v>ATM Estación del Metro Eduardo Brito</v>
      </c>
      <c r="D21" s="9" t="s">
        <v>11</v>
      </c>
      <c r="E21" s="16">
        <v>335769464</v>
      </c>
    </row>
    <row r="22" spans="1:5" ht="18" x14ac:dyDescent="0.25">
      <c r="A22" s="8" t="str">
        <f>VLOOKUP(B22,'[1]LISTADO ATM'!$A$2:$C$817,3,0)</f>
        <v>SUR</v>
      </c>
      <c r="B22" s="8">
        <v>870</v>
      </c>
      <c r="C22" s="17" t="str">
        <f>VLOOKUP(B22,'[1]LISTADO ATM'!$A$2:$B$816,2,0)</f>
        <v xml:space="preserve">ATM Willbes Dominicana (Barahona) </v>
      </c>
      <c r="D22" s="18" t="s">
        <v>11</v>
      </c>
      <c r="E22" s="17">
        <v>335769541</v>
      </c>
    </row>
    <row r="23" spans="1:5" ht="18" x14ac:dyDescent="0.25">
      <c r="A23" s="8" t="str">
        <f>VLOOKUP(B23,'[1]LISTADO ATM'!$A$2:$C$817,3,0)</f>
        <v>ESTE</v>
      </c>
      <c r="B23" s="8">
        <v>673</v>
      </c>
      <c r="C23" s="17" t="str">
        <f>VLOOKUP(B23,'[1]LISTADO ATM'!$A$2:$B$816,2,0)</f>
        <v>ATM Clínica Dr. Cruz Jiminián</v>
      </c>
      <c r="D23" s="18" t="s">
        <v>11</v>
      </c>
      <c r="E23" s="16">
        <v>335768361</v>
      </c>
    </row>
    <row r="24" spans="1:5" ht="18" x14ac:dyDescent="0.25">
      <c r="A24" s="8" t="str">
        <f>VLOOKUP(B24,'[1]LISTADO ATM'!$A$2:$C$817,3,0)</f>
        <v>DISTRITO NACIONAL</v>
      </c>
      <c r="B24" s="8">
        <v>955</v>
      </c>
      <c r="C24" s="8" t="str">
        <f>VLOOKUP(B24,'[2]LISTADO ATM'!$A$2:$B$916,2,0)</f>
        <v xml:space="preserve">ATM Oficina Americana Independencia II </v>
      </c>
      <c r="D24" s="18" t="s">
        <v>11</v>
      </c>
      <c r="E24" s="16">
        <v>335769149</v>
      </c>
    </row>
    <row r="25" spans="1:5" ht="18" x14ac:dyDescent="0.25">
      <c r="A25" s="8" t="str">
        <f>VLOOKUP(B25,'[1]LISTADO ATM'!$A$2:$C$817,3,0)</f>
        <v>DISTRITO NACIONAL</v>
      </c>
      <c r="B25" s="8">
        <v>721</v>
      </c>
      <c r="C25" s="17" t="str">
        <f>VLOOKUP(B25,'[1]LISTADO ATM'!$A$2:$B$816,2,0)</f>
        <v xml:space="preserve">ATM Oficina Charles de Gaulle II </v>
      </c>
      <c r="D25" s="18" t="s">
        <v>11</v>
      </c>
      <c r="E25" s="17">
        <v>335769589</v>
      </c>
    </row>
    <row r="26" spans="1:5" ht="18" x14ac:dyDescent="0.25">
      <c r="A26" s="8" t="str">
        <f>VLOOKUP(B26,'[1]LISTADO ATM'!$A$2:$C$817,3,0)</f>
        <v>DISTRITO NACIONAL</v>
      </c>
      <c r="B26" s="8">
        <v>578</v>
      </c>
      <c r="C26" s="8" t="str">
        <f>VLOOKUP(B26,'[2]LISTADO ATM'!$A$2:$B$916,2,0)</f>
        <v xml:space="preserve">ATM Procuraduría General de la República </v>
      </c>
      <c r="D26" s="18" t="s">
        <v>11</v>
      </c>
      <c r="E26" s="16">
        <v>335769233</v>
      </c>
    </row>
    <row r="27" spans="1:5" ht="18" x14ac:dyDescent="0.25">
      <c r="A27" s="8" t="str">
        <f>VLOOKUP(B27,'[1]LISTADO ATM'!$A$2:$C$817,3,0)</f>
        <v>DISTRITO NACIONAL</v>
      </c>
      <c r="B27" s="8">
        <v>743</v>
      </c>
      <c r="C27" s="8" t="str">
        <f>VLOOKUP(B27,'[2]LISTADO ATM'!$A$2:$B$916,2,0)</f>
        <v xml:space="preserve">ATM Oficina Los Frailes </v>
      </c>
      <c r="D27" s="18" t="s">
        <v>11</v>
      </c>
      <c r="E27" s="16">
        <v>335769350</v>
      </c>
    </row>
    <row r="28" spans="1:5" ht="18" x14ac:dyDescent="0.25">
      <c r="A28" s="8" t="str">
        <f>VLOOKUP(B28,'[1]LISTADO ATM'!$A$2:$C$817,3,0)</f>
        <v>DISTRITO NACIONAL</v>
      </c>
      <c r="B28" s="8">
        <v>325</v>
      </c>
      <c r="C28" s="8" t="str">
        <f>VLOOKUP(B28,'[2]LISTADO ATM'!$A$2:$B$916,2,0)</f>
        <v>ATM Casa Edwin</v>
      </c>
      <c r="D28" s="18" t="s">
        <v>11</v>
      </c>
      <c r="E28" s="16">
        <v>335769482</v>
      </c>
    </row>
    <row r="29" spans="1:5" ht="18" x14ac:dyDescent="0.25">
      <c r="A29" s="8" t="str">
        <f>VLOOKUP(B29,'[1]LISTADO ATM'!$A$2:$C$817,3,0)</f>
        <v>ESTE</v>
      </c>
      <c r="B29" s="8">
        <v>211</v>
      </c>
      <c r="C29" s="8" t="str">
        <f>VLOOKUP(B29,'[2]LISTADO ATM'!$A$2:$B$916,2,0)</f>
        <v xml:space="preserve">ATM Oficina La Romana I </v>
      </c>
      <c r="D29" s="18" t="s">
        <v>11</v>
      </c>
      <c r="E29" s="16">
        <v>335769544</v>
      </c>
    </row>
    <row r="30" spans="1:5" ht="18" x14ac:dyDescent="0.25">
      <c r="A30" s="8" t="str">
        <f>VLOOKUP(B30,'[1]LISTADO ATM'!$A$2:$C$817,3,0)</f>
        <v>ESTE</v>
      </c>
      <c r="B30" s="8">
        <v>613</v>
      </c>
      <c r="C30" s="8" t="str">
        <f>VLOOKUP(B30,'[2]LISTADO ATM'!$A$2:$B$916,2,0)</f>
        <v xml:space="preserve">ATM Almacenes Zaglul (La Altagracia) </v>
      </c>
      <c r="D30" s="18" t="s">
        <v>11</v>
      </c>
      <c r="E30" s="16">
        <v>335769545</v>
      </c>
    </row>
    <row r="31" spans="1:5" ht="18" x14ac:dyDescent="0.25">
      <c r="A31" s="8" t="str">
        <f>VLOOKUP(B31,'[1]LISTADO ATM'!$A$2:$C$817,3,0)</f>
        <v>ESTE</v>
      </c>
      <c r="B31" s="8">
        <v>631</v>
      </c>
      <c r="C31" s="8" t="str">
        <f>VLOOKUP(B31,'[2]LISTADO ATM'!$A$2:$B$916,2,0)</f>
        <v xml:space="preserve">ATM ASOCODEQUI (San Pedro) </v>
      </c>
      <c r="D31" s="18" t="s">
        <v>11</v>
      </c>
      <c r="E31" s="16">
        <v>335769546</v>
      </c>
    </row>
    <row r="32" spans="1:5" ht="18" x14ac:dyDescent="0.25">
      <c r="A32" s="8" t="str">
        <f>VLOOKUP(B32,'[1]LISTADO ATM'!$A$2:$C$817,3,0)</f>
        <v>DISTRITO NACIONAL</v>
      </c>
      <c r="B32" s="8">
        <v>719</v>
      </c>
      <c r="C32" s="8" t="str">
        <f>VLOOKUP(B32,'[2]LISTADO ATM'!$A$2:$B$916,2,0)</f>
        <v xml:space="preserve">ATM Ayuntamiento Municipal San Luís </v>
      </c>
      <c r="D32" s="18" t="s">
        <v>11</v>
      </c>
      <c r="E32" s="16">
        <v>335769547</v>
      </c>
    </row>
    <row r="33" spans="1:5" ht="18.75" thickBot="1" x14ac:dyDescent="0.3">
      <c r="A33" s="8" t="str">
        <f>VLOOKUP(B33,'[1]LISTADO ATM'!$A$2:$C$817,3,0)</f>
        <v>DISTRITO NACIONAL</v>
      </c>
      <c r="B33" s="8">
        <v>710</v>
      </c>
      <c r="C33" s="8" t="str">
        <f>VLOOKUP(B33,'[2]LISTADO ATM'!$A$2:$B$916,2,0)</f>
        <v xml:space="preserve">ATM S/M Soberano </v>
      </c>
      <c r="D33" s="18" t="s">
        <v>11</v>
      </c>
      <c r="E33" s="16" t="s">
        <v>24</v>
      </c>
    </row>
    <row r="34" spans="1:5" ht="18.75" thickBot="1" x14ac:dyDescent="0.3">
      <c r="A34" s="19" t="s">
        <v>12</v>
      </c>
      <c r="B34" s="21">
        <f>COUNT(B21:B33)</f>
        <v>13</v>
      </c>
      <c r="C34" s="20"/>
      <c r="D34" s="20"/>
      <c r="E34" s="20"/>
    </row>
    <row r="35" spans="1:5" ht="15.75" thickBot="1" x14ac:dyDescent="0.3"/>
    <row r="36" spans="1:5" ht="18.75" thickBot="1" x14ac:dyDescent="0.3">
      <c r="A36" s="24" t="s">
        <v>13</v>
      </c>
      <c r="B36" s="25"/>
      <c r="C36" s="25"/>
      <c r="D36" s="25"/>
      <c r="E36" s="26"/>
    </row>
    <row r="37" spans="1:5" ht="18" x14ac:dyDescent="0.25">
      <c r="A37" s="6" t="s">
        <v>5</v>
      </c>
      <c r="B37" s="13" t="s">
        <v>6</v>
      </c>
      <c r="C37" s="7" t="s">
        <v>7</v>
      </c>
      <c r="D37" s="7" t="s">
        <v>8</v>
      </c>
      <c r="E37" s="7" t="s">
        <v>9</v>
      </c>
    </row>
    <row r="38" spans="1:5" ht="18" x14ac:dyDescent="0.25">
      <c r="A38" s="8" t="str">
        <f>VLOOKUP(B38,'[1]LISTADO ATM'!$A$2:$C$817,3,0)</f>
        <v>ESTE</v>
      </c>
      <c r="B38" s="8">
        <v>843</v>
      </c>
      <c r="C38" s="17" t="str">
        <f>VLOOKUP(B38,'[1]LISTADO ATM'!$A$2:$B$816,2,0)</f>
        <v xml:space="preserve">ATM Oficina Romana Centro </v>
      </c>
      <c r="D38" s="8" t="s">
        <v>14</v>
      </c>
      <c r="E38" s="16">
        <v>335769386</v>
      </c>
    </row>
    <row r="39" spans="1:5" ht="18" x14ac:dyDescent="0.25">
      <c r="A39" s="8" t="str">
        <f>VLOOKUP(B39,'[1]LISTADO ATM'!$A$2:$C$817,3,0)</f>
        <v>SUR</v>
      </c>
      <c r="B39" s="8">
        <v>252</v>
      </c>
      <c r="C39" s="17" t="str">
        <f>VLOOKUP(B39,'[1]LISTADO ATM'!$A$2:$B$816,2,0)</f>
        <v xml:space="preserve">ATM Banco Agrícola (Barahona) </v>
      </c>
      <c r="D39" s="8" t="s">
        <v>14</v>
      </c>
      <c r="E39" s="17">
        <v>335769594</v>
      </c>
    </row>
    <row r="40" spans="1:5" ht="18" x14ac:dyDescent="0.25">
      <c r="A40" s="8" t="str">
        <f>VLOOKUP(B40,'[1]LISTADO ATM'!$A$2:$C$817,3,0)</f>
        <v>DISTRITO NACIONAL</v>
      </c>
      <c r="B40" s="8">
        <v>231</v>
      </c>
      <c r="C40" s="17" t="str">
        <f>VLOOKUP(B40,'[1]LISTADO ATM'!$A$2:$B$816,2,0)</f>
        <v xml:space="preserve">ATM Oficina Zona Oriental </v>
      </c>
      <c r="D40" s="8" t="s">
        <v>14</v>
      </c>
      <c r="E40" s="17">
        <v>335769592</v>
      </c>
    </row>
    <row r="41" spans="1:5" ht="18.75" thickBot="1" x14ac:dyDescent="0.3">
      <c r="A41" s="8" t="str">
        <f>VLOOKUP(B41,'[1]LISTADO ATM'!$A$2:$C$817,3,0)</f>
        <v>DISTRITO NACIONAL</v>
      </c>
      <c r="B41" s="8">
        <v>938</v>
      </c>
      <c r="C41" s="17" t="str">
        <f>VLOOKUP(B41,'[1]LISTADO ATM'!$A$2:$B$816,2,0)</f>
        <v xml:space="preserve">ATM Autobanco Oficina Filadelfia Plaza </v>
      </c>
      <c r="D41" s="8" t="s">
        <v>14</v>
      </c>
      <c r="E41" s="16">
        <v>335769548</v>
      </c>
    </row>
    <row r="42" spans="1:5" ht="18.75" thickBot="1" x14ac:dyDescent="0.3">
      <c r="A42" s="12" t="s">
        <v>12</v>
      </c>
      <c r="B42" s="21">
        <f>COUNT(B38:B41)</f>
        <v>4</v>
      </c>
      <c r="C42" s="10"/>
      <c r="D42" s="10"/>
      <c r="E42" s="11"/>
    </row>
    <row r="43" spans="1:5" ht="15.75" thickBot="1" x14ac:dyDescent="0.3"/>
    <row r="44" spans="1:5" ht="18.75" thickBot="1" x14ac:dyDescent="0.3">
      <c r="A44" s="27" t="s">
        <v>15</v>
      </c>
      <c r="B44" s="28"/>
    </row>
    <row r="45" spans="1:5" ht="18.75" thickBot="1" x14ac:dyDescent="0.3">
      <c r="A45" s="38">
        <f>+B34+B42</f>
        <v>17</v>
      </c>
      <c r="B45" s="39"/>
    </row>
    <row r="46" spans="1:5" ht="15.75" thickBot="1" x14ac:dyDescent="0.3"/>
    <row r="47" spans="1:5" ht="18.75" thickBot="1" x14ac:dyDescent="0.3">
      <c r="A47" s="24" t="s">
        <v>16</v>
      </c>
      <c r="B47" s="25"/>
      <c r="C47" s="25"/>
      <c r="D47" s="25"/>
      <c r="E47" s="26"/>
    </row>
    <row r="48" spans="1:5" ht="18" x14ac:dyDescent="0.25">
      <c r="A48" s="6" t="s">
        <v>5</v>
      </c>
      <c r="B48" s="13" t="s">
        <v>6</v>
      </c>
      <c r="C48" s="13" t="s">
        <v>7</v>
      </c>
      <c r="D48" s="40" t="s">
        <v>8</v>
      </c>
      <c r="E48" s="41"/>
    </row>
    <row r="49" spans="1:5" ht="18" x14ac:dyDescent="0.25">
      <c r="A49" s="8" t="str">
        <f>VLOOKUP(B49,'[1]LISTADO ATM'!$A$2:$C$817,3,0)</f>
        <v>DISTRITO NACIONAL</v>
      </c>
      <c r="B49" s="8">
        <v>24</v>
      </c>
      <c r="C49" s="17" t="str">
        <f>VLOOKUP(B49,'[1]LISTADO ATM'!$A$2:$B$816,2,0)</f>
        <v xml:space="preserve">ATM Oficina Eusebio Manzueta </v>
      </c>
      <c r="D49" s="22" t="s">
        <v>20</v>
      </c>
      <c r="E49" s="23"/>
    </row>
    <row r="50" spans="1:5" ht="18" x14ac:dyDescent="0.25">
      <c r="A50" s="8" t="str">
        <f>VLOOKUP(B50,'[1]LISTADO ATM'!$A$2:$C$817,3,0)</f>
        <v>DISTRITO NACIONAL</v>
      </c>
      <c r="B50" s="8">
        <v>559</v>
      </c>
      <c r="C50" s="17" t="str">
        <f>VLOOKUP(B50,'[1]LISTADO ATM'!$A$2:$B$816,2,0)</f>
        <v xml:space="preserve">ATM UNP Metro I </v>
      </c>
      <c r="D50" s="22" t="s">
        <v>17</v>
      </c>
      <c r="E50" s="23"/>
    </row>
    <row r="51" spans="1:5" ht="18" x14ac:dyDescent="0.25">
      <c r="A51" s="8" t="str">
        <f>VLOOKUP(B51,'[1]LISTADO ATM'!$A$2:$C$817,3,0)</f>
        <v>ESTE</v>
      </c>
      <c r="B51" s="8">
        <v>114</v>
      </c>
      <c r="C51" s="17" t="str">
        <f>VLOOKUP(B51,'[1]LISTADO ATM'!$A$2:$B$816,2,0)</f>
        <v xml:space="preserve">ATM Oficina Hato Mayor </v>
      </c>
      <c r="D51" s="22" t="s">
        <v>17</v>
      </c>
      <c r="E51" s="23"/>
    </row>
    <row r="52" spans="1:5" ht="18" x14ac:dyDescent="0.25">
      <c r="A52" s="8" t="str">
        <f>VLOOKUP(B52,'[1]LISTADO ATM'!$A$2:$C$817,3,0)</f>
        <v>ESTE</v>
      </c>
      <c r="B52" s="8">
        <v>609</v>
      </c>
      <c r="C52" s="17" t="str">
        <f>VLOOKUP(B52,'[1]LISTADO ATM'!$A$2:$B$816,2,0)</f>
        <v xml:space="preserve">ATM S/M Jumbo (San Pedro) </v>
      </c>
      <c r="D52" s="22" t="s">
        <v>21</v>
      </c>
      <c r="E52" s="23"/>
    </row>
    <row r="53" spans="1:5" ht="18" x14ac:dyDescent="0.25">
      <c r="A53" s="8" t="str">
        <f>VLOOKUP(B53,'[1]LISTADO ATM'!$A$2:$C$817,3,0)</f>
        <v>SUR</v>
      </c>
      <c r="B53" s="8">
        <v>751</v>
      </c>
      <c r="C53" s="17" t="str">
        <f>VLOOKUP(B53,'[1]LISTADO ATM'!$A$2:$B$816,2,0)</f>
        <v>ATM Eco Petroleo Camilo</v>
      </c>
      <c r="D53" s="22" t="s">
        <v>22</v>
      </c>
      <c r="E53" s="23"/>
    </row>
    <row r="54" spans="1:5" ht="18" x14ac:dyDescent="0.25">
      <c r="A54" s="8" t="str">
        <f>VLOOKUP(B54,'[1]LISTADO ATM'!$A$2:$C$817,3,0)</f>
        <v>DISTRITO NACIONAL</v>
      </c>
      <c r="B54" s="8">
        <v>908</v>
      </c>
      <c r="C54" s="17" t="str">
        <f>VLOOKUP(B54,'[1]LISTADO ATM'!$A$2:$B$816,2,0)</f>
        <v xml:space="preserve">ATM Oficina Plaza Botánika </v>
      </c>
      <c r="D54" s="22" t="s">
        <v>17</v>
      </c>
      <c r="E54" s="23"/>
    </row>
    <row r="55" spans="1:5" ht="18" x14ac:dyDescent="0.25">
      <c r="A55" s="8" t="str">
        <f>VLOOKUP(B55,'[1]LISTADO ATM'!$A$2:$C$817,3,0)</f>
        <v>ESTE</v>
      </c>
      <c r="B55" s="8">
        <v>429</v>
      </c>
      <c r="C55" s="17" t="str">
        <f>VLOOKUP(B55,'[1]LISTADO ATM'!$A$2:$B$816,2,0)</f>
        <v xml:space="preserve">ATM Oficina Jumbo La Romana </v>
      </c>
      <c r="D55" s="22" t="s">
        <v>17</v>
      </c>
      <c r="E55" s="23"/>
    </row>
    <row r="56" spans="1:5" ht="18.75" thickBot="1" x14ac:dyDescent="0.3">
      <c r="A56" s="8" t="str">
        <f>VLOOKUP(B56,'[1]LISTADO ATM'!$A$2:$C$817,3,0)</f>
        <v>DISTRITO NACIONAL</v>
      </c>
      <c r="B56" s="8">
        <v>911</v>
      </c>
      <c r="C56" s="17" t="str">
        <f>VLOOKUP(B56,'[1]LISTADO ATM'!$A$2:$B$816,2,0)</f>
        <v xml:space="preserve">ATM Oficina Venezuela II </v>
      </c>
      <c r="D56" s="22" t="s">
        <v>17</v>
      </c>
      <c r="E56" s="23"/>
    </row>
    <row r="57" spans="1:5" ht="18.75" thickBot="1" x14ac:dyDescent="0.3">
      <c r="A57" s="12" t="s">
        <v>12</v>
      </c>
      <c r="B57" s="21">
        <f>COUNT(B49:B56)</f>
        <v>8</v>
      </c>
      <c r="C57" s="10"/>
      <c r="D57" s="10"/>
      <c r="E57" s="11"/>
    </row>
  </sheetData>
  <mergeCells count="19">
    <mergeCell ref="D56:E56"/>
    <mergeCell ref="D53:E53"/>
    <mergeCell ref="D51:E51"/>
    <mergeCell ref="D52:E52"/>
    <mergeCell ref="D54:E54"/>
    <mergeCell ref="D55:E55"/>
    <mergeCell ref="D50:E50"/>
    <mergeCell ref="A36:E36"/>
    <mergeCell ref="A44:B44"/>
    <mergeCell ref="A1:E1"/>
    <mergeCell ref="A2:E2"/>
    <mergeCell ref="A3:E3"/>
    <mergeCell ref="A8:E8"/>
    <mergeCell ref="C17:E17"/>
    <mergeCell ref="A19:E19"/>
    <mergeCell ref="D49:E49"/>
    <mergeCell ref="A45:B45"/>
    <mergeCell ref="A47:E47"/>
    <mergeCell ref="D48:E48"/>
  </mergeCells>
  <phoneticPr fontId="11" type="noConversion"/>
  <conditionalFormatting sqref="B13:B16">
    <cfRule type="duplicateValues" dxfId="10" priority="17"/>
  </conditionalFormatting>
  <conditionalFormatting sqref="B12">
    <cfRule type="duplicateValues" dxfId="9" priority="16"/>
  </conditionalFormatting>
  <conditionalFormatting sqref="B11">
    <cfRule type="duplicateValues" dxfId="8" priority="15"/>
  </conditionalFormatting>
  <conditionalFormatting sqref="B23">
    <cfRule type="duplicateValues" dxfId="7" priority="14"/>
  </conditionalFormatting>
  <conditionalFormatting sqref="B50">
    <cfRule type="duplicateValues" dxfId="6" priority="30"/>
  </conditionalFormatting>
  <conditionalFormatting sqref="B29:B33">
    <cfRule type="duplicateValues" dxfId="5" priority="40"/>
  </conditionalFormatting>
  <conditionalFormatting sqref="B25">
    <cfRule type="duplicateValues" dxfId="4" priority="2"/>
  </conditionalFormatting>
  <conditionalFormatting sqref="B49 B10 B1:B8 B24 B18:B19 B38 B21:B22 B43:B47 B35:B36 B26:B28">
    <cfRule type="duplicateValues" dxfId="3" priority="43"/>
  </conditionalFormatting>
  <conditionalFormatting sqref="B39">
    <cfRule type="duplicateValues" dxfId="2" priority="1"/>
  </conditionalFormatting>
  <conditionalFormatting sqref="B51:B56 B40">
    <cfRule type="duplicateValues" dxfId="1" priority="48"/>
  </conditionalFormatting>
  <conditionalFormatting sqref="B41">
    <cfRule type="duplicateValues" dxfId="0" priority="4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2021-01-21T20:12:21Z</dcterms:modified>
</cp:coreProperties>
</file>