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1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1" l="1"/>
  <c r="C43" i="1" l="1"/>
  <c r="A43" i="1"/>
  <c r="C91" i="1" l="1"/>
  <c r="A91" i="1"/>
  <c r="C90" i="1"/>
  <c r="A90" i="1"/>
  <c r="C89" i="1"/>
  <c r="A89" i="1"/>
  <c r="C88" i="1"/>
  <c r="A88" i="1"/>
  <c r="C87" i="1"/>
  <c r="A87" i="1"/>
  <c r="C60" i="1"/>
  <c r="A60" i="1"/>
  <c r="A81" i="1"/>
  <c r="C81" i="1"/>
  <c r="A82" i="1"/>
  <c r="C82" i="1"/>
  <c r="A83" i="1"/>
  <c r="C83" i="1"/>
  <c r="A84" i="1"/>
  <c r="C84" i="1"/>
  <c r="A85" i="1"/>
  <c r="C85" i="1"/>
  <c r="A86" i="1"/>
  <c r="C86" i="1"/>
  <c r="A59" i="1"/>
  <c r="C59" i="1"/>
  <c r="A41" i="1"/>
  <c r="C41" i="1"/>
  <c r="A42" i="1"/>
  <c r="C42" i="1"/>
  <c r="C80" i="1"/>
  <c r="A80" i="1"/>
  <c r="C79" i="1"/>
  <c r="A79" i="1"/>
  <c r="C78" i="1"/>
  <c r="A78" i="1"/>
  <c r="B44" i="1"/>
  <c r="C77" i="1"/>
  <c r="A77" i="1"/>
  <c r="C76" i="1"/>
  <c r="A76" i="1"/>
  <c r="C75" i="1"/>
  <c r="A75" i="1"/>
  <c r="C74" i="1"/>
  <c r="A74" i="1"/>
  <c r="B61" i="1"/>
  <c r="A39" i="1"/>
  <c r="C39" i="1"/>
  <c r="A40" i="1"/>
  <c r="C40" i="1"/>
  <c r="C57" i="1"/>
  <c r="A57" i="1"/>
  <c r="C56" i="1"/>
  <c r="A56" i="1"/>
  <c r="C55" i="1"/>
  <c r="A55" i="1"/>
  <c r="C54" i="1"/>
  <c r="A54" i="1"/>
  <c r="C50" i="1"/>
  <c r="A50" i="1"/>
  <c r="A32" i="1"/>
  <c r="C32" i="1"/>
  <c r="A33" i="1"/>
  <c r="C33" i="1"/>
  <c r="A34" i="1"/>
  <c r="C34" i="1"/>
  <c r="A35" i="1"/>
  <c r="C35" i="1"/>
  <c r="A36" i="1"/>
  <c r="C36" i="1"/>
  <c r="A37" i="1"/>
  <c r="C37" i="1"/>
  <c r="C31" i="1"/>
  <c r="A31" i="1"/>
  <c r="C53" i="1"/>
  <c r="A53" i="1"/>
  <c r="C52" i="1"/>
  <c r="A52" i="1"/>
  <c r="B16" i="1" l="1"/>
  <c r="A30" i="1"/>
  <c r="C30" i="1"/>
  <c r="A15" i="1"/>
  <c r="C15" i="1"/>
  <c r="A29" i="1"/>
  <c r="C29" i="1"/>
  <c r="A72" i="1"/>
  <c r="A71" i="1"/>
  <c r="A70" i="1"/>
  <c r="C70" i="1"/>
  <c r="C71" i="1"/>
  <c r="C72" i="1"/>
  <c r="A14" i="1"/>
  <c r="C14" i="1"/>
  <c r="C58" i="1" l="1"/>
  <c r="A58" i="1"/>
  <c r="C23" i="1"/>
  <c r="A23" i="1"/>
  <c r="A26" i="1" l="1"/>
  <c r="A27" i="1"/>
  <c r="A28" i="1"/>
  <c r="C26" i="1"/>
  <c r="C27" i="1"/>
  <c r="C28" i="1"/>
  <c r="A51" i="1"/>
  <c r="C51" i="1"/>
  <c r="A49" i="1"/>
  <c r="A73" i="1"/>
  <c r="C73" i="1"/>
  <c r="C49" i="1"/>
  <c r="C38" i="1" l="1"/>
  <c r="A38" i="1"/>
  <c r="C11" i="1"/>
  <c r="A11" i="1"/>
  <c r="C12" i="1"/>
  <c r="A12" i="1"/>
  <c r="C13" i="1" l="1"/>
  <c r="A13" i="1"/>
  <c r="C69" i="1"/>
  <c r="A69" i="1"/>
  <c r="C21" i="1" l="1"/>
  <c r="A21" i="1"/>
  <c r="C68" i="1"/>
  <c r="A68" i="1"/>
  <c r="C48" i="1"/>
  <c r="A48" i="1"/>
  <c r="A64" i="1"/>
  <c r="C25" i="1"/>
  <c r="A25" i="1"/>
  <c r="C10" i="1"/>
  <c r="A10" i="1"/>
  <c r="C24" i="1"/>
  <c r="A24" i="1"/>
  <c r="C22" i="1"/>
  <c r="A22" i="1"/>
  <c r="C20" i="1"/>
  <c r="A20" i="1"/>
</calcChain>
</file>

<file path=xl/sharedStrings.xml><?xml version="1.0" encoding="utf-8"?>
<sst xmlns="http://schemas.openxmlformats.org/spreadsheetml/2006/main" count="104" uniqueCount="25">
  <si>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</si>
  <si>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</si>
  <si>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</si>
  <si>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</si>
  <si>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</si>
  <si>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</si>
  <si>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</si>
  <si>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</si>
  <si>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</si>
  <si>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</si>
  <si>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</si>
  <si>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</si>
  <si>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</si>
  <si>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</si>
  <si>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</si>
  <si>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</si>
  <si>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</si>
  <si>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</si>
  <si>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</si>
  <si>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20/1/2021 17:00 PM</t>
  </si>
  <si>
    <t>2 Gavetas Vacías y 1 Fallando</t>
  </si>
  <si>
    <t>21/1/2021 03:00 PM</t>
  </si>
  <si>
    <t>335769611</t>
  </si>
  <si>
    <t>335769614 </t>
  </si>
  <si>
    <t>2 Gavetas Fallando y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</si>
</sst>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zoomScaleNormal="100" workbookViewId="0">
      <selection activeCell="B77" sqref="B77"/>
    </sheetView>
  </sheetViews>
  <sheetFormatPr baseColWidth="10" defaultColWidth="52.7109375" defaultRowHeight="15" x14ac:dyDescent="0.25"/>
  <cols>
    <col min="1" max="1" width="24.5703125" bestFit="1" customWidth="1"/>
    <col min="2" max="2" width="20.42578125" style="15" bestFit="1" customWidth="1"/>
    <col min="3" max="3" width="48" customWidth="1"/>
    <col min="4" max="4" width="35.140625" bestFit="1" customWidth="1"/>
    <col min="5" max="5" width="11.28515625" bestFit="1" customWidth="1"/>
  </cols>
  <sheetData>
    <row r="1" spans="1:5" ht="22.5" x14ac:dyDescent="0.25">
      <c r="A1" s="29" t="s">
        <v>0</v>
      </c>
      <c r="B1" s="30"/>
      <c r="C1" s="30"/>
      <c r="D1" s="30"/>
      <c r="E1" s="31"/>
    </row>
    <row r="2" spans="1:5" ht="22.5" x14ac:dyDescent="0.25">
      <c r="A2" s="29" t="s">
        <v>1</v>
      </c>
      <c r="B2" s="30"/>
      <c r="C2" s="30"/>
      <c r="D2" s="30"/>
      <c r="E2" s="31"/>
    </row>
    <row r="3" spans="1:5" ht="25.5" x14ac:dyDescent="0.25">
      <c r="A3" s="32" t="s">
        <v>0</v>
      </c>
      <c r="B3" s="33"/>
      <c r="C3" s="33"/>
      <c r="D3" s="33"/>
      <c r="E3" s="34"/>
    </row>
    <row r="5" spans="1:5" ht="18.75" thickBot="1" x14ac:dyDescent="0.3">
      <c r="A5" s="1" t="s">
        <v>2</v>
      </c>
      <c r="B5" s="2" t="s">
        <v>19</v>
      </c>
      <c r="C5" s="3"/>
      <c r="D5" s="4"/>
      <c r="E5" s="5"/>
    </row>
    <row r="6" spans="1:5" ht="18.75" thickBot="1" x14ac:dyDescent="0.3">
      <c r="A6" s="1" t="s">
        <v>3</v>
      </c>
      <c r="B6" s="2" t="s">
        <v>21</v>
      </c>
      <c r="C6" s="3"/>
      <c r="D6" s="4"/>
      <c r="E6" s="5"/>
    </row>
    <row r="7" spans="1:5" ht="15.75" thickBot="1" x14ac:dyDescent="0.3"/>
    <row r="8" spans="1:5" ht="18.75" thickBot="1" x14ac:dyDescent="0.3">
      <c r="A8" s="24" t="s">
        <v>4</v>
      </c>
      <c r="B8" s="25"/>
      <c r="C8" s="25"/>
      <c r="D8" s="25"/>
      <c r="E8" s="26"/>
    </row>
    <row r="9" spans="1:5" ht="18" x14ac:dyDescent="0.25">
      <c r="A9" s="6" t="s">
        <v>5</v>
      </c>
      <c r="B9" s="13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DISTRITO NACIONAL</v>
      </c>
      <c r="B10" s="8">
        <v>26</v>
      </c>
      <c r="C10" s="8" t="str">
        <f>VLOOKUP(B10,'[2]LISTADO ATM'!$A$2:$B$916,2,0)</f>
        <v>ATM S/M Jumbo San Isidro</v>
      </c>
      <c r="D10" s="14" t="s">
        <v>18</v>
      </c>
      <c r="E10" s="16">
        <v>335769251</v>
      </c>
    </row>
    <row r="11" spans="1:5" ht="18" x14ac:dyDescent="0.25">
      <c r="A11" s="8" t="str">
        <f>VLOOKUP(B11,'[1]LISTADO ATM'!$A$2:$C$817,3,0)</f>
        <v>DISTRITO NACIONAL</v>
      </c>
      <c r="B11" s="8">
        <v>949</v>
      </c>
      <c r="C11" s="17" t="str">
        <f>VLOOKUP(B11,'[1]LISTADO ATM'!$A$2:$B$816,2,0)</f>
        <v xml:space="preserve">ATM S/M Bravo San Isidro Coral Mall </v>
      </c>
      <c r="D11" s="14" t="s">
        <v>18</v>
      </c>
      <c r="E11" s="16">
        <v>335769375</v>
      </c>
    </row>
    <row r="12" spans="1:5" ht="18" x14ac:dyDescent="0.25">
      <c r="A12" s="8" t="str">
        <f>VLOOKUP(B12,'[1]LISTADO ATM'!$A$2:$C$817,3,0)</f>
        <v>DISTRITO NACIONAL</v>
      </c>
      <c r="B12" s="8">
        <v>812</v>
      </c>
      <c r="C12" s="8" t="str">
        <f>VLOOKUP(B12,'[2]LISTADO ATM'!$A$2:$B$916,2,0)</f>
        <v xml:space="preserve">ATM Canasta del Pueblo </v>
      </c>
      <c r="D12" s="14" t="s">
        <v>18</v>
      </c>
      <c r="E12" s="16">
        <v>335769134</v>
      </c>
    </row>
    <row r="13" spans="1:5" ht="18" x14ac:dyDescent="0.25">
      <c r="A13" s="8" t="str">
        <f>VLOOKUP(B13,'[1]LISTADO ATM'!$A$2:$C$817,3,0)</f>
        <v>DISTRITO NACIONAL</v>
      </c>
      <c r="B13" s="8">
        <v>967</v>
      </c>
      <c r="C13" s="17" t="str">
        <f>VLOOKUP(B13,'[1]LISTADO ATM'!$A$2:$B$816,2,0)</f>
        <v xml:space="preserve">ATM UNP Hiper Olé Autopista Duarte </v>
      </c>
      <c r="D13" s="14" t="s">
        <v>18</v>
      </c>
      <c r="E13" s="16">
        <v>335769126</v>
      </c>
    </row>
    <row r="14" spans="1:5" ht="18" x14ac:dyDescent="0.25">
      <c r="A14" s="8" t="str">
        <f>VLOOKUP(B14,'[1]LISTADO ATM'!$A$2:$C$817,3,0)</f>
        <v>DISTRITO NACIONAL</v>
      </c>
      <c r="B14" s="8">
        <v>735</v>
      </c>
      <c r="C14" s="17" t="str">
        <f>VLOOKUP(B14,'[1]LISTADO ATM'!$A$2:$B$816,2,0)</f>
        <v xml:space="preserve">ATM Oficina Independencia II  </v>
      </c>
      <c r="D14" s="14" t="s">
        <v>18</v>
      </c>
      <c r="E14" s="16">
        <v>335768742</v>
      </c>
    </row>
    <row r="15" spans="1:5" ht="18.75" thickBot="1" x14ac:dyDescent="0.3">
      <c r="A15" s="8" t="str">
        <f>VLOOKUP(B15,'[1]LISTADO ATM'!$A$2:$C$817,3,0)</f>
        <v>DISTRITO NACIONAL</v>
      </c>
      <c r="B15" s="8">
        <v>407</v>
      </c>
      <c r="C15" s="17" t="str">
        <f>VLOOKUP(B15,'[1]LISTADO ATM'!$A$2:$B$816,2,0)</f>
        <v xml:space="preserve">ATM Multicentro La Sirena Villa Mella </v>
      </c>
      <c r="D15" s="14" t="s">
        <v>18</v>
      </c>
      <c r="E15" s="17">
        <v>335769542</v>
      </c>
    </row>
    <row r="16" spans="1:5" ht="18.75" thickBot="1" x14ac:dyDescent="0.3">
      <c r="A16" s="12" t="s">
        <v>12</v>
      </c>
      <c r="B16" s="21">
        <f>COUNT(B10:B15)</f>
        <v>6</v>
      </c>
      <c r="C16" s="35"/>
      <c r="D16" s="36"/>
      <c r="E16" s="37"/>
    </row>
    <row r="17" spans="1:5" ht="15.75" thickBot="1" x14ac:dyDescent="0.3"/>
    <row r="18" spans="1:5" ht="18.75" thickBot="1" x14ac:dyDescent="0.3">
      <c r="A18" s="24" t="s">
        <v>10</v>
      </c>
      <c r="B18" s="25"/>
      <c r="C18" s="25"/>
      <c r="D18" s="25"/>
      <c r="E18" s="26"/>
    </row>
    <row r="19" spans="1:5" ht="18" x14ac:dyDescent="0.25">
      <c r="A19" s="6" t="s">
        <v>5</v>
      </c>
      <c r="B19" s="13" t="s">
        <v>6</v>
      </c>
      <c r="C19" s="7" t="s">
        <v>7</v>
      </c>
      <c r="D19" s="7" t="s">
        <v>8</v>
      </c>
      <c r="E19" s="7" t="s">
        <v>9</v>
      </c>
    </row>
    <row r="20" spans="1:5" ht="18" x14ac:dyDescent="0.25">
      <c r="A20" s="8" t="str">
        <f>VLOOKUP(B20,'[1]LISTADO ATM'!$A$2:$C$817,3,0)</f>
        <v>DISTRITO NACIONAL</v>
      </c>
      <c r="B20" s="8">
        <v>377</v>
      </c>
      <c r="C20" s="8" t="str">
        <f>VLOOKUP(B20,'[2]LISTADO ATM'!$A$2:$B$916,2,0)</f>
        <v>ATM Estación del Metro Eduardo Brito</v>
      </c>
      <c r="D20" s="9" t="s">
        <v>11</v>
      </c>
      <c r="E20" s="16">
        <v>335769464</v>
      </c>
    </row>
    <row r="21" spans="1:5" ht="18" x14ac:dyDescent="0.25">
      <c r="A21" s="8" t="str">
        <f>VLOOKUP(B21,'[1]LISTADO ATM'!$A$2:$C$817,3,0)</f>
        <v>SUR</v>
      </c>
      <c r="B21" s="8">
        <v>870</v>
      </c>
      <c r="C21" s="17" t="str">
        <f>VLOOKUP(B21,'[1]LISTADO ATM'!$A$2:$B$816,2,0)</f>
        <v xml:space="preserve">ATM Willbes Dominicana (Barahona) </v>
      </c>
      <c r="D21" s="18" t="s">
        <v>11</v>
      </c>
      <c r="E21" s="17">
        <v>335769541</v>
      </c>
    </row>
    <row r="22" spans="1:5" ht="18" x14ac:dyDescent="0.25">
      <c r="A22" s="8" t="str">
        <f>VLOOKUP(B22,'[1]LISTADO ATM'!$A$2:$C$817,3,0)</f>
        <v>DISTRITO NACIONAL</v>
      </c>
      <c r="B22" s="8">
        <v>955</v>
      </c>
      <c r="C22" s="8" t="str">
        <f>VLOOKUP(B22,'[2]LISTADO ATM'!$A$2:$B$916,2,0)</f>
        <v xml:space="preserve">ATM Oficina Americana Independencia II </v>
      </c>
      <c r="D22" s="18" t="s">
        <v>11</v>
      </c>
      <c r="E22" s="16">
        <v>335769149</v>
      </c>
    </row>
    <row r="23" spans="1:5" ht="18" x14ac:dyDescent="0.25">
      <c r="A23" s="8" t="str">
        <f>VLOOKUP(B23,'[1]LISTADO ATM'!$A$2:$C$817,3,0)</f>
        <v>DISTRITO NACIONAL</v>
      </c>
      <c r="B23" s="8">
        <v>721</v>
      </c>
      <c r="C23" s="17" t="str">
        <f>VLOOKUP(B23,'[1]LISTADO ATM'!$A$2:$B$816,2,0)</f>
        <v xml:space="preserve">ATM Oficina Charles de Gaulle II </v>
      </c>
      <c r="D23" s="18" t="s">
        <v>11</v>
      </c>
      <c r="E23" s="17">
        <v>335769589</v>
      </c>
    </row>
    <row r="24" spans="1:5" ht="18" x14ac:dyDescent="0.25">
      <c r="A24" s="8" t="str">
        <f>VLOOKUP(B24,'[1]LISTADO ATM'!$A$2:$C$817,3,0)</f>
        <v>DISTRITO NACIONAL</v>
      </c>
      <c r="B24" s="8">
        <v>743</v>
      </c>
      <c r="C24" s="8" t="str">
        <f>VLOOKUP(B24,'[2]LISTADO ATM'!$A$2:$B$916,2,0)</f>
        <v xml:space="preserve">ATM Oficina Los Frailes </v>
      </c>
      <c r="D24" s="18" t="s">
        <v>11</v>
      </c>
      <c r="E24" s="16">
        <v>335769350</v>
      </c>
    </row>
    <row r="25" spans="1:5" ht="18" x14ac:dyDescent="0.25">
      <c r="A25" s="8" t="str">
        <f>VLOOKUP(B25,'[1]LISTADO ATM'!$A$2:$C$817,3,0)</f>
        <v>DISTRITO NACIONAL</v>
      </c>
      <c r="B25" s="8">
        <v>325</v>
      </c>
      <c r="C25" s="8" t="str">
        <f>VLOOKUP(B25,'[2]LISTADO ATM'!$A$2:$B$916,2,0)</f>
        <v>ATM Casa Edwin</v>
      </c>
      <c r="D25" s="18" t="s">
        <v>11</v>
      </c>
      <c r="E25" s="16">
        <v>335769482</v>
      </c>
    </row>
    <row r="26" spans="1:5" ht="18" x14ac:dyDescent="0.25">
      <c r="A26" s="8" t="str">
        <f>VLOOKUP(B26,'[1]LISTADO ATM'!$A$2:$C$817,3,0)</f>
        <v>ESTE</v>
      </c>
      <c r="B26" s="8">
        <v>211</v>
      </c>
      <c r="C26" s="8" t="str">
        <f>VLOOKUP(B26,'[2]LISTADO ATM'!$A$2:$B$916,2,0)</f>
        <v xml:space="preserve">ATM Oficina La Romana I </v>
      </c>
      <c r="D26" s="18" t="s">
        <v>11</v>
      </c>
      <c r="E26" s="16">
        <v>335769544</v>
      </c>
    </row>
    <row r="27" spans="1:5" ht="18" x14ac:dyDescent="0.25">
      <c r="A27" s="8" t="str">
        <f>VLOOKUP(B27,'[1]LISTADO ATM'!$A$2:$C$817,3,0)</f>
        <v>ESTE</v>
      </c>
      <c r="B27" s="8">
        <v>613</v>
      </c>
      <c r="C27" s="8" t="str">
        <f>VLOOKUP(B27,'[2]LISTADO ATM'!$A$2:$B$916,2,0)</f>
        <v xml:space="preserve">ATM Almacenes Zaglul (La Altagracia) </v>
      </c>
      <c r="D27" s="18" t="s">
        <v>11</v>
      </c>
      <c r="E27" s="16">
        <v>335769545</v>
      </c>
    </row>
    <row r="28" spans="1:5" ht="18" x14ac:dyDescent="0.25">
      <c r="A28" s="8" t="str">
        <f>VLOOKUP(B28,'[1]LISTADO ATM'!$A$2:$C$817,3,0)</f>
        <v>ESTE</v>
      </c>
      <c r="B28" s="8">
        <v>631</v>
      </c>
      <c r="C28" s="8" t="str">
        <f>VLOOKUP(B28,'[2]LISTADO ATM'!$A$2:$B$916,2,0)</f>
        <v xml:space="preserve">ATM ASOCODEQUI (San Pedro) </v>
      </c>
      <c r="D28" s="18" t="s">
        <v>11</v>
      </c>
      <c r="E28" s="16">
        <v>335769546</v>
      </c>
    </row>
    <row r="29" spans="1:5" ht="18" x14ac:dyDescent="0.25">
      <c r="A29" s="8" t="str">
        <f>VLOOKUP(B29,'[1]LISTADO ATM'!$A$2:$C$817,3,0)</f>
        <v>ESTE</v>
      </c>
      <c r="B29" s="8">
        <v>742</v>
      </c>
      <c r="C29" s="8" t="str">
        <f>VLOOKUP(B29,'[2]LISTADO ATM'!$A$2:$B$916,2,0)</f>
        <v xml:space="preserve">ATM Oficina Plaza del Rey (La Romana) </v>
      </c>
      <c r="D29" s="18" t="s">
        <v>11</v>
      </c>
      <c r="E29" s="16">
        <v>335769625</v>
      </c>
    </row>
    <row r="30" spans="1:5" ht="18" x14ac:dyDescent="0.25">
      <c r="A30" s="8" t="str">
        <f>VLOOKUP(B30,'[1]LISTADO ATM'!$A$2:$C$817,3,0)</f>
        <v>DISTRITO NACIONAL</v>
      </c>
      <c r="B30" s="8">
        <v>710</v>
      </c>
      <c r="C30" s="8" t="str">
        <f>VLOOKUP(B30,'[2]LISTADO ATM'!$A$2:$B$916,2,0)</f>
        <v xml:space="preserve">ATM S/M Soberano </v>
      </c>
      <c r="D30" s="18" t="s">
        <v>11</v>
      </c>
      <c r="E30" s="16" t="s">
        <v>22</v>
      </c>
    </row>
    <row r="31" spans="1:5" ht="18" x14ac:dyDescent="0.25">
      <c r="A31" s="8" t="str">
        <f>VLOOKUP(B31,'[1]LISTADO ATM'!$A$2:$C$817,3,0)</f>
        <v>ESTE</v>
      </c>
      <c r="B31" s="8">
        <v>609</v>
      </c>
      <c r="C31" s="8" t="str">
        <f>VLOOKUP(B31,'[2]LISTADO ATM'!$A$2:$B$916,2,0)</f>
        <v xml:space="preserve">ATM S/M Jumbo (San Pedro) </v>
      </c>
      <c r="D31" s="18" t="s">
        <v>11</v>
      </c>
      <c r="E31" s="16">
        <v>335769615</v>
      </c>
    </row>
    <row r="32" spans="1:5" ht="18" x14ac:dyDescent="0.25">
      <c r="A32" s="8" t="str">
        <f>VLOOKUP(B32,'[1]LISTADO ATM'!$A$2:$C$817,3,0)</f>
        <v>SUR</v>
      </c>
      <c r="B32" s="8">
        <v>780</v>
      </c>
      <c r="C32" s="8" t="str">
        <f>VLOOKUP(B32,'[2]LISTADO ATM'!$A$2:$B$916,2,0)</f>
        <v xml:space="preserve">ATM Oficina Barahona I </v>
      </c>
      <c r="D32" s="18" t="s">
        <v>11</v>
      </c>
      <c r="E32" s="16">
        <v>335769623</v>
      </c>
    </row>
    <row r="33" spans="1:5" ht="18" x14ac:dyDescent="0.25">
      <c r="A33" s="8" t="str">
        <f>VLOOKUP(B33,'[1]LISTADO ATM'!$A$2:$C$817,3,0)</f>
        <v>DISTRITO NACIONAL</v>
      </c>
      <c r="B33" s="8">
        <v>231</v>
      </c>
      <c r="C33" s="8" t="str">
        <f>VLOOKUP(B33,'[2]LISTADO ATM'!$A$2:$B$916,2,0)</f>
        <v xml:space="preserve">ATM Oficina Zona Oriental </v>
      </c>
      <c r="D33" s="18" t="s">
        <v>11</v>
      </c>
      <c r="E33" s="16">
        <v>335769592</v>
      </c>
    </row>
    <row r="34" spans="1:5" ht="18" x14ac:dyDescent="0.25">
      <c r="A34" s="8" t="str">
        <f>VLOOKUP(B34,'[1]LISTADO ATM'!$A$2:$C$817,3,0)</f>
        <v>ESTE</v>
      </c>
      <c r="B34" s="8">
        <v>114</v>
      </c>
      <c r="C34" s="8" t="str">
        <f>VLOOKUP(B34,'[2]LISTADO ATM'!$A$2:$B$916,2,0)</f>
        <v xml:space="preserve">ATM Oficina Hato Mayor </v>
      </c>
      <c r="D34" s="18" t="s">
        <v>11</v>
      </c>
      <c r="E34" s="16">
        <v>335769616</v>
      </c>
    </row>
    <row r="35" spans="1:5" ht="18" x14ac:dyDescent="0.25">
      <c r="A35" s="8" t="str">
        <f>VLOOKUP(B35,'[1]LISTADO ATM'!$A$2:$C$817,3,0)</f>
        <v>SUR</v>
      </c>
      <c r="B35" s="8">
        <v>252</v>
      </c>
      <c r="C35" s="8" t="str">
        <f>VLOOKUP(B35,'[2]LISTADO ATM'!$A$2:$B$916,2,0)</f>
        <v xml:space="preserve">ATM Banco Agrícola (Barahona) </v>
      </c>
      <c r="D35" s="18" t="s">
        <v>11</v>
      </c>
      <c r="E35" s="17">
        <v>335769594</v>
      </c>
    </row>
    <row r="36" spans="1:5" ht="18" x14ac:dyDescent="0.25">
      <c r="A36" s="8" t="str">
        <f>VLOOKUP(B36,'[1]LISTADO ATM'!$A$2:$C$817,3,0)</f>
        <v>DISTRITO NACIONAL</v>
      </c>
      <c r="B36" s="8">
        <v>527</v>
      </c>
      <c r="C36" s="8" t="str">
        <f>VLOOKUP(B36,'[2]LISTADO ATM'!$A$2:$B$916,2,0)</f>
        <v>ATM Oficina Zona Oriental II</v>
      </c>
      <c r="D36" s="18" t="s">
        <v>11</v>
      </c>
      <c r="E36" s="16">
        <v>335769629</v>
      </c>
    </row>
    <row r="37" spans="1:5" ht="18" x14ac:dyDescent="0.25">
      <c r="A37" s="8" t="str">
        <f>VLOOKUP(B37,'[1]LISTADO ATM'!$A$2:$C$817,3,0)</f>
        <v>ESTE</v>
      </c>
      <c r="B37" s="8">
        <v>158</v>
      </c>
      <c r="C37" s="8" t="str">
        <f>VLOOKUP(B37,'[2]LISTADO ATM'!$A$2:$B$916,2,0)</f>
        <v xml:space="preserve">ATM Oficina Romana Norte </v>
      </c>
      <c r="D37" s="18" t="s">
        <v>11</v>
      </c>
      <c r="E37" s="16">
        <v>335769631</v>
      </c>
    </row>
    <row r="38" spans="1:5" ht="18" x14ac:dyDescent="0.25">
      <c r="A38" s="8" t="str">
        <f>VLOOKUP(B38,'[1]LISTADO ATM'!$A$2:$C$817,3,0)</f>
        <v>ESTE</v>
      </c>
      <c r="B38" s="8">
        <v>660</v>
      </c>
      <c r="C38" s="17" t="str">
        <f>VLOOKUP(B38,'[1]LISTADO ATM'!$A$2:$B$816,2,0)</f>
        <v>ATM Oficina Romana Norte II</v>
      </c>
      <c r="D38" s="18" t="s">
        <v>11</v>
      </c>
      <c r="E38" s="16">
        <v>335769632</v>
      </c>
    </row>
    <row r="39" spans="1:5" ht="18" x14ac:dyDescent="0.25">
      <c r="A39" s="8" t="str">
        <f>VLOOKUP(B39,'[1]LISTADO ATM'!$A$2:$C$817,3,0)</f>
        <v>ESTE</v>
      </c>
      <c r="B39" s="8">
        <v>399</v>
      </c>
      <c r="C39" s="17" t="str">
        <f>VLOOKUP(B39,'[1]LISTADO ATM'!$A$2:$B$816,2,0)</f>
        <v xml:space="preserve">ATM Oficina La Romana II </v>
      </c>
      <c r="D39" s="18" t="s">
        <v>11</v>
      </c>
      <c r="E39" s="16">
        <v>335769634</v>
      </c>
    </row>
    <row r="40" spans="1:5" ht="18" x14ac:dyDescent="0.25">
      <c r="A40" s="8" t="str">
        <f>VLOOKUP(B40,'[1]LISTADO ATM'!$A$2:$C$817,3,0)</f>
        <v>SUR</v>
      </c>
      <c r="B40" s="8">
        <v>615</v>
      </c>
      <c r="C40" s="17" t="str">
        <f>VLOOKUP(B40,'[1]LISTADO ATM'!$A$2:$B$816,2,0)</f>
        <v xml:space="preserve">ATM Estación Sunix Cabral (Barahona) </v>
      </c>
      <c r="D40" s="18" t="s">
        <v>11</v>
      </c>
      <c r="E40" s="16">
        <v>335769636</v>
      </c>
    </row>
    <row r="41" spans="1:5" ht="18" x14ac:dyDescent="0.25">
      <c r="A41" s="8" t="str">
        <f>VLOOKUP(B41,'[1]LISTADO ATM'!$A$2:$C$817,3,0)</f>
        <v>DISTRITO NACIONAL</v>
      </c>
      <c r="B41" s="8">
        <v>713</v>
      </c>
      <c r="C41" s="17" t="str">
        <f>VLOOKUP(B41,'[1]LISTADO ATM'!$A$2:$B$816,2,0)</f>
        <v xml:space="preserve">ATM Oficina Las Américas </v>
      </c>
      <c r="D41" s="18" t="s">
        <v>11</v>
      </c>
      <c r="E41" s="16">
        <v>335769637</v>
      </c>
    </row>
    <row r="42" spans="1:5" ht="18" x14ac:dyDescent="0.25">
      <c r="A42" s="8" t="str">
        <f>VLOOKUP(B42,'[1]LISTADO ATM'!$A$2:$C$817,3,0)</f>
        <v>DISTRITO NACIONAL</v>
      </c>
      <c r="B42" s="8">
        <v>883</v>
      </c>
      <c r="C42" s="17" t="str">
        <f>VLOOKUP(B42,'[1]LISTADO ATM'!$A$2:$B$816,2,0)</f>
        <v xml:space="preserve">ATM Oficina Filadelfia Plaza </v>
      </c>
      <c r="D42" s="18" t="s">
        <v>11</v>
      </c>
      <c r="E42" s="16">
        <v>335769642</v>
      </c>
    </row>
    <row r="43" spans="1:5" ht="18.75" thickBot="1" x14ac:dyDescent="0.3">
      <c r="A43" s="8" t="str">
        <f>VLOOKUP(B43,'[1]LISTADO ATM'!$A$2:$C$817,3,0)</f>
        <v>DISTRITO NACIONAL</v>
      </c>
      <c r="B43" s="8">
        <v>516</v>
      </c>
      <c r="C43" s="8" t="str">
        <f>VLOOKUP(B43,'[2]LISTADO ATM'!$A$2:$B$916,2,0)</f>
        <v xml:space="preserve">ATM Oficina Gascue </v>
      </c>
      <c r="D43" s="18" t="s">
        <v>11</v>
      </c>
      <c r="E43" s="16">
        <v>335769653</v>
      </c>
    </row>
    <row r="44" spans="1:5" ht="18.75" thickBot="1" x14ac:dyDescent="0.3">
      <c r="A44" s="19" t="s">
        <v>12</v>
      </c>
      <c r="B44" s="21">
        <f>COUNT(B20:B43)</f>
        <v>24</v>
      </c>
      <c r="C44" s="20"/>
      <c r="D44" s="20"/>
      <c r="E44" s="20"/>
    </row>
    <row r="45" spans="1:5" ht="15.75" thickBot="1" x14ac:dyDescent="0.3"/>
    <row r="46" spans="1:5" ht="18.75" thickBot="1" x14ac:dyDescent="0.3">
      <c r="A46" s="24" t="s">
        <v>13</v>
      </c>
      <c r="B46" s="25"/>
      <c r="C46" s="25"/>
      <c r="D46" s="25"/>
      <c r="E46" s="26"/>
    </row>
    <row r="47" spans="1:5" ht="18" x14ac:dyDescent="0.25">
      <c r="A47" s="6" t="s">
        <v>5</v>
      </c>
      <c r="B47" s="13" t="s">
        <v>6</v>
      </c>
      <c r="C47" s="7" t="s">
        <v>7</v>
      </c>
      <c r="D47" s="7" t="s">
        <v>8</v>
      </c>
      <c r="E47" s="7" t="s">
        <v>9</v>
      </c>
    </row>
    <row r="48" spans="1:5" ht="18" x14ac:dyDescent="0.25">
      <c r="A48" s="8" t="str">
        <f>VLOOKUP(B48,'[1]LISTADO ATM'!$A$2:$C$817,3,0)</f>
        <v>ESTE</v>
      </c>
      <c r="B48" s="8">
        <v>843</v>
      </c>
      <c r="C48" s="17" t="str">
        <f>VLOOKUP(B48,'[1]LISTADO ATM'!$A$2:$B$816,2,0)</f>
        <v xml:space="preserve">ATM Oficina Romana Centro </v>
      </c>
      <c r="D48" s="8" t="s">
        <v>14</v>
      </c>
      <c r="E48" s="16">
        <v>335769386</v>
      </c>
    </row>
    <row r="49" spans="1:5" ht="18" x14ac:dyDescent="0.25">
      <c r="A49" s="8" t="str">
        <f>VLOOKUP(B49,'[1]LISTADO ATM'!$A$2:$C$817,3,0)</f>
        <v>ESTE</v>
      </c>
      <c r="B49" s="8">
        <v>673</v>
      </c>
      <c r="C49" s="17" t="str">
        <f>VLOOKUP(B49,'[1]LISTADO ATM'!$A$2:$B$816,2,0)</f>
        <v>ATM Clínica Dr. Cruz Jiminián</v>
      </c>
      <c r="D49" s="8" t="s">
        <v>14</v>
      </c>
      <c r="E49" s="17">
        <v>335769626</v>
      </c>
    </row>
    <row r="50" spans="1:5" ht="18" x14ac:dyDescent="0.25">
      <c r="A50" s="8" t="str">
        <f>VLOOKUP(B50,'[1]LISTADO ATM'!$A$2:$C$817,3,0)</f>
        <v>DISTRITO NACIONAL</v>
      </c>
      <c r="B50" s="8">
        <v>719</v>
      </c>
      <c r="C50" s="8" t="str">
        <f>VLOOKUP(B50,'[2]LISTADO ATM'!$A$2:$B$916,2,0)</f>
        <v xml:space="preserve">ATM Ayuntamiento Municipal San Luís </v>
      </c>
      <c r="D50" s="8" t="s">
        <v>14</v>
      </c>
      <c r="E50" s="16">
        <v>335769547</v>
      </c>
    </row>
    <row r="51" spans="1:5" ht="18" x14ac:dyDescent="0.25">
      <c r="A51" s="8" t="str">
        <f>VLOOKUP(B51,'[1]LISTADO ATM'!$A$2:$C$817,3,0)</f>
        <v>DISTRITO NACIONAL</v>
      </c>
      <c r="B51" s="8">
        <v>938</v>
      </c>
      <c r="C51" s="17" t="str">
        <f>VLOOKUP(B51,'[1]LISTADO ATM'!$A$2:$B$816,2,0)</f>
        <v xml:space="preserve">ATM Autobanco Oficina Filadelfia Plaza </v>
      </c>
      <c r="D51" s="8" t="s">
        <v>14</v>
      </c>
      <c r="E51" s="16">
        <v>335769548</v>
      </c>
    </row>
    <row r="52" spans="1:5" ht="18" x14ac:dyDescent="0.25">
      <c r="A52" s="8" t="str">
        <f>VLOOKUP(B52,'[1]LISTADO ATM'!$A$2:$C$817,3,0)</f>
        <v>ESTE</v>
      </c>
      <c r="B52" s="8">
        <v>429</v>
      </c>
      <c r="C52" s="17" t="str">
        <f>VLOOKUP(B52,'[1]LISTADO ATM'!$A$2:$B$816,2,0)</f>
        <v xml:space="preserve">ATM Oficina Jumbo La Romana </v>
      </c>
      <c r="D52" s="8" t="s">
        <v>14</v>
      </c>
      <c r="E52" s="16">
        <v>335769613</v>
      </c>
    </row>
    <row r="53" spans="1:5" ht="15.75" customHeight="1" x14ac:dyDescent="0.25">
      <c r="A53" s="8" t="str">
        <f>VLOOKUP(B53,'[1]LISTADO ATM'!$A$2:$C$817,3,0)</f>
        <v>SUR</v>
      </c>
      <c r="B53" s="8">
        <v>751</v>
      </c>
      <c r="C53" s="17" t="str">
        <f>VLOOKUP(B53,'[1]LISTADO ATM'!$A$2:$B$816,2,0)</f>
        <v>ATM Eco Petroleo Camilo</v>
      </c>
      <c r="D53" s="8" t="s">
        <v>14</v>
      </c>
      <c r="E53" s="16" t="s">
        <v>23</v>
      </c>
    </row>
    <row r="54" spans="1:5" ht="15.75" customHeight="1" x14ac:dyDescent="0.25">
      <c r="A54" s="8" t="str">
        <f>VLOOKUP(B54,'[1]LISTADO ATM'!$A$2:$C$817,3,0)</f>
        <v>DISTRITO NACIONAL</v>
      </c>
      <c r="B54" s="8">
        <v>194</v>
      </c>
      <c r="C54" s="17" t="str">
        <f>VLOOKUP(B54,'[1]LISTADO ATM'!$A$2:$B$816,2,0)</f>
        <v xml:space="preserve">ATM UNP Pantoja </v>
      </c>
      <c r="D54" s="8" t="s">
        <v>14</v>
      </c>
      <c r="E54" s="16">
        <v>335769627</v>
      </c>
    </row>
    <row r="55" spans="1:5" ht="15.75" customHeight="1" x14ac:dyDescent="0.25">
      <c r="A55" s="8" t="str">
        <f>VLOOKUP(B55,'[1]LISTADO ATM'!$A$2:$C$817,3,0)</f>
        <v>DISTRITO NACIONAL</v>
      </c>
      <c r="B55" s="8">
        <v>355</v>
      </c>
      <c r="C55" s="17" t="str">
        <f>VLOOKUP(B55,'[1]LISTADO ATM'!$A$2:$B$816,2,0)</f>
        <v xml:space="preserve">ATM UNP Metro II </v>
      </c>
      <c r="D55" s="8" t="s">
        <v>14</v>
      </c>
      <c r="E55" s="16">
        <v>335769628</v>
      </c>
    </row>
    <row r="56" spans="1:5" ht="15.75" customHeight="1" x14ac:dyDescent="0.25">
      <c r="A56" s="8" t="str">
        <f>VLOOKUP(B56,'[1]LISTADO ATM'!$A$2:$C$817,3,0)</f>
        <v>DISTRITO NACIONAL</v>
      </c>
      <c r="B56" s="8">
        <v>976</v>
      </c>
      <c r="C56" s="17" t="str">
        <f>VLOOKUP(B56,'[1]LISTADO ATM'!$A$2:$B$816,2,0)</f>
        <v xml:space="preserve">ATM Oficina Diamond Plaza I </v>
      </c>
      <c r="D56" s="8" t="s">
        <v>14</v>
      </c>
      <c r="E56" s="16">
        <v>335769630</v>
      </c>
    </row>
    <row r="57" spans="1:5" ht="15.75" customHeight="1" x14ac:dyDescent="0.25">
      <c r="A57" s="8" t="str">
        <f>VLOOKUP(B57,'[1]LISTADO ATM'!$A$2:$C$817,3,0)</f>
        <v>NORTE</v>
      </c>
      <c r="B57" s="8">
        <v>969</v>
      </c>
      <c r="C57" s="17" t="str">
        <f>VLOOKUP(B57,'[1]LISTADO ATM'!$A$2:$B$816,2,0)</f>
        <v xml:space="preserve">ATM Oficina El Sol I (Santiago) </v>
      </c>
      <c r="D57" s="8" t="s">
        <v>14</v>
      </c>
      <c r="E57" s="16">
        <v>335769633</v>
      </c>
    </row>
    <row r="58" spans="1:5" ht="17.25" customHeight="1" x14ac:dyDescent="0.25">
      <c r="A58" s="8" t="str">
        <f>VLOOKUP(B58,'[1]LISTADO ATM'!$A$2:$C$817,3,0)</f>
        <v>DISTRITO NACIONAL</v>
      </c>
      <c r="B58" s="8">
        <v>577</v>
      </c>
      <c r="C58" s="17" t="str">
        <f>VLOOKUP(B58,'[1]LISTADO ATM'!$A$2:$B$816,2,0)</f>
        <v xml:space="preserve">ATM Olé Ave. Duarte </v>
      </c>
      <c r="D58" s="8" t="s">
        <v>14</v>
      </c>
      <c r="E58" s="17">
        <v>335769635</v>
      </c>
    </row>
    <row r="59" spans="1:5" ht="15.75" customHeight="1" x14ac:dyDescent="0.25">
      <c r="A59" s="8" t="str">
        <f>VLOOKUP(B59,'[1]LISTADO ATM'!$A$2:$C$817,3,0)</f>
        <v>NORTE</v>
      </c>
      <c r="B59" s="8">
        <v>747</v>
      </c>
      <c r="C59" s="17" t="str">
        <f>VLOOKUP(B59,'[1]LISTADO ATM'!$A$2:$B$816,2,0)</f>
        <v xml:space="preserve">ATM Club BR (Santiago) </v>
      </c>
      <c r="D59" s="8" t="s">
        <v>14</v>
      </c>
      <c r="E59" s="16">
        <v>335769638</v>
      </c>
    </row>
    <row r="60" spans="1:5" ht="15.75" customHeight="1" thickBot="1" x14ac:dyDescent="0.3">
      <c r="A60" s="8" t="str">
        <f>VLOOKUP(B60,'[1]LISTADO ATM'!$A$2:$C$817,3,0)</f>
        <v>DISTRITO NACIONAL</v>
      </c>
      <c r="B60" s="8">
        <v>957</v>
      </c>
      <c r="C60" s="17" t="str">
        <f>VLOOKUP(B60,'[1]LISTADO ATM'!$A$2:$B$816,2,0)</f>
        <v xml:space="preserve">ATM Oficina Venezuela </v>
      </c>
      <c r="D60" s="8" t="s">
        <v>14</v>
      </c>
      <c r="E60" s="16">
        <v>335769643</v>
      </c>
    </row>
    <row r="61" spans="1:5" ht="18.75" thickBot="1" x14ac:dyDescent="0.3">
      <c r="A61" s="12" t="s">
        <v>12</v>
      </c>
      <c r="B61" s="21">
        <f>COUNT(B48:B60)</f>
        <v>13</v>
      </c>
      <c r="C61" s="10"/>
      <c r="D61" s="10"/>
      <c r="E61" s="11"/>
    </row>
    <row r="62" spans="1:5" ht="15.75" thickBot="1" x14ac:dyDescent="0.3"/>
    <row r="63" spans="1:5" ht="18.75" thickBot="1" x14ac:dyDescent="0.3">
      <c r="A63" s="27" t="s">
        <v>15</v>
      </c>
      <c r="B63" s="28"/>
    </row>
    <row r="64" spans="1:5" ht="18.75" thickBot="1" x14ac:dyDescent="0.3">
      <c r="A64" s="38">
        <f>+B44+B61</f>
        <v>37</v>
      </c>
      <c r="B64" s="39"/>
    </row>
    <row r="65" spans="1:5" ht="15.75" thickBot="1" x14ac:dyDescent="0.3"/>
    <row r="66" spans="1:5" ht="18.75" thickBot="1" x14ac:dyDescent="0.3">
      <c r="A66" s="24" t="s">
        <v>16</v>
      </c>
      <c r="B66" s="25"/>
      <c r="C66" s="25"/>
      <c r="D66" s="25"/>
      <c r="E66" s="26"/>
    </row>
    <row r="67" spans="1:5" ht="18" x14ac:dyDescent="0.25">
      <c r="A67" s="6" t="s">
        <v>5</v>
      </c>
      <c r="B67" s="13" t="s">
        <v>6</v>
      </c>
      <c r="C67" s="13" t="s">
        <v>7</v>
      </c>
      <c r="D67" s="40" t="s">
        <v>8</v>
      </c>
      <c r="E67" s="41"/>
    </row>
    <row r="68" spans="1:5" ht="18" x14ac:dyDescent="0.25">
      <c r="A68" s="8" t="str">
        <f>VLOOKUP(B68,'[1]LISTADO ATM'!$A$2:$C$817,3,0)</f>
        <v>DISTRITO NACIONAL</v>
      </c>
      <c r="B68" s="8">
        <v>24</v>
      </c>
      <c r="C68" s="17" t="str">
        <f>VLOOKUP(B68,'[1]LISTADO ATM'!$A$2:$B$816,2,0)</f>
        <v xml:space="preserve">ATM Oficina Eusebio Manzueta </v>
      </c>
      <c r="D68" s="22" t="s">
        <v>20</v>
      </c>
      <c r="E68" s="23"/>
    </row>
    <row r="69" spans="1:5" ht="18" x14ac:dyDescent="0.25">
      <c r="A69" s="8" t="str">
        <f>VLOOKUP(B69,'[1]LISTADO ATM'!$A$2:$C$817,3,0)</f>
        <v>DISTRITO NACIONAL</v>
      </c>
      <c r="B69" s="8">
        <v>559</v>
      </c>
      <c r="C69" s="17" t="str">
        <f>VLOOKUP(B69,'[1]LISTADO ATM'!$A$2:$B$816,2,0)</f>
        <v xml:space="preserve">ATM UNP Metro I </v>
      </c>
      <c r="D69" s="22" t="s">
        <v>17</v>
      </c>
      <c r="E69" s="23"/>
    </row>
    <row r="70" spans="1:5" ht="18" x14ac:dyDescent="0.25">
      <c r="A70" s="8" t="str">
        <f>VLOOKUP(B70,'[1]LISTADO ATM'!$A$2:$C$817,3,0)</f>
        <v>DISTRITO NACIONAL</v>
      </c>
      <c r="B70" s="8">
        <v>908</v>
      </c>
      <c r="C70" s="17" t="str">
        <f>VLOOKUP(B70,'[1]LISTADO ATM'!$A$2:$B$816,2,0)</f>
        <v xml:space="preserve">ATM Oficina Plaza Botánika </v>
      </c>
      <c r="D70" s="22" t="s">
        <v>17</v>
      </c>
      <c r="E70" s="23"/>
    </row>
    <row r="71" spans="1:5" ht="18" x14ac:dyDescent="0.25">
      <c r="A71" s="8" t="str">
        <f>VLOOKUP(B71,'[1]LISTADO ATM'!$A$2:$C$817,3,0)</f>
        <v>DISTRITO NACIONAL</v>
      </c>
      <c r="B71" s="8">
        <v>578</v>
      </c>
      <c r="C71" s="17" t="str">
        <f>VLOOKUP(B71,'[1]LISTADO ATM'!$A$2:$B$816,2,0)</f>
        <v xml:space="preserve">ATM Procuraduría General de la República </v>
      </c>
      <c r="D71" s="22" t="s">
        <v>17</v>
      </c>
      <c r="E71" s="23"/>
    </row>
    <row r="72" spans="1:5" ht="18" x14ac:dyDescent="0.25">
      <c r="A72" s="8" t="str">
        <f>VLOOKUP(B72,'[1]LISTADO ATM'!$A$2:$C$817,3,0)</f>
        <v>DISTRITO NACIONAL</v>
      </c>
      <c r="B72" s="8">
        <v>911</v>
      </c>
      <c r="C72" s="17" t="str">
        <f>VLOOKUP(B72,'[1]LISTADO ATM'!$A$2:$B$816,2,0)</f>
        <v xml:space="preserve">ATM Oficina Venezuela II </v>
      </c>
      <c r="D72" s="22" t="s">
        <v>17</v>
      </c>
      <c r="E72" s="23"/>
    </row>
    <row r="73" spans="1:5" ht="18" x14ac:dyDescent="0.25">
      <c r="A73" s="8" t="str">
        <f>VLOOKUP(B73,'[1]LISTADO ATM'!$A$2:$C$817,3,0)</f>
        <v>DISTRITO NACIONAL</v>
      </c>
      <c r="B73" s="8">
        <v>238</v>
      </c>
      <c r="C73" s="17" t="str">
        <f>VLOOKUP(B73,'[1]LISTADO ATM'!$A$2:$B$816,2,0)</f>
        <v xml:space="preserve">ATM Multicentro La Sirena Charles de Gaulle </v>
      </c>
      <c r="D73" s="22" t="s">
        <v>17</v>
      </c>
      <c r="E73" s="23"/>
    </row>
    <row r="74" spans="1:5" ht="18" x14ac:dyDescent="0.25">
      <c r="A74" s="8" t="str">
        <f>VLOOKUP(B74,'[1]LISTADO ATM'!$A$2:$C$817,3,0)</f>
        <v>NORTE</v>
      </c>
      <c r="B74" s="8">
        <v>304</v>
      </c>
      <c r="C74" s="17" t="str">
        <f>VLOOKUP(B74,'[1]LISTADO ATM'!$A$2:$B$816,2,0)</f>
        <v xml:space="preserve">ATM Multicentro La Sirena Estrella Sadhala </v>
      </c>
      <c r="D74" s="22" t="s">
        <v>17</v>
      </c>
      <c r="E74" s="23"/>
    </row>
    <row r="75" spans="1:5" ht="18" x14ac:dyDescent="0.25">
      <c r="A75" s="8" t="str">
        <f>VLOOKUP(B75,'[1]LISTADO ATM'!$A$2:$C$817,3,0)</f>
        <v>ESTE</v>
      </c>
      <c r="B75" s="8">
        <v>427</v>
      </c>
      <c r="C75" s="17" t="str">
        <f>VLOOKUP(B75,'[1]LISTADO ATM'!$A$2:$B$816,2,0)</f>
        <v xml:space="preserve">ATM Almacenes Iberia (Hato Mayor) </v>
      </c>
      <c r="D75" s="22" t="s">
        <v>17</v>
      </c>
      <c r="E75" s="23"/>
    </row>
    <row r="76" spans="1:5" ht="18" x14ac:dyDescent="0.25">
      <c r="A76" s="8" t="str">
        <f>VLOOKUP(B76,'[1]LISTADO ATM'!$A$2:$C$817,3,0)</f>
        <v>DISTRITO NACIONAL</v>
      </c>
      <c r="B76" s="8">
        <v>435</v>
      </c>
      <c r="C76" s="17" t="str">
        <f>VLOOKUP(B76,'[1]LISTADO ATM'!$A$2:$B$816,2,0)</f>
        <v xml:space="preserve">ATM Autobanco Torre I </v>
      </c>
      <c r="D76" s="22" t="s">
        <v>20</v>
      </c>
      <c r="E76" s="23"/>
    </row>
    <row r="77" spans="1:5" ht="18" x14ac:dyDescent="0.25">
      <c r="A77" s="8" t="str">
        <f>VLOOKUP(B77,'[1]LISTADO ATM'!$A$2:$C$817,3,0)</f>
        <v>DISTRITO NACIONAL</v>
      </c>
      <c r="B77" s="8">
        <v>539</v>
      </c>
      <c r="C77" s="17" t="str">
        <f>VLOOKUP(B77,'[1]LISTADO ATM'!$A$2:$B$816,2,0)</f>
        <v>ATM S/M La Cadena Los Proceres</v>
      </c>
      <c r="D77" s="22" t="s">
        <v>17</v>
      </c>
      <c r="E77" s="23"/>
    </row>
    <row r="78" spans="1:5" ht="18" x14ac:dyDescent="0.25">
      <c r="A78" s="8" t="str">
        <f>VLOOKUP(B78,'[1]LISTADO ATM'!$A$2:$C$817,3,0)</f>
        <v>SUR</v>
      </c>
      <c r="B78" s="8">
        <v>616</v>
      </c>
      <c r="C78" s="17" t="str">
        <f>VLOOKUP(B78,'[1]LISTADO ATM'!$A$2:$B$816,2,0)</f>
        <v xml:space="preserve">ATM 5ta. Brigada Barahona </v>
      </c>
      <c r="D78" s="22" t="s">
        <v>20</v>
      </c>
      <c r="E78" s="23"/>
    </row>
    <row r="79" spans="1:5" ht="18" x14ac:dyDescent="0.25">
      <c r="A79" s="8" t="str">
        <f>VLOOKUP(B79,'[1]LISTADO ATM'!$A$2:$C$817,3,0)</f>
        <v>ESTE</v>
      </c>
      <c r="B79" s="8">
        <v>630</v>
      </c>
      <c r="C79" s="17" t="str">
        <f>VLOOKUP(B79,'[1]LISTADO ATM'!$A$2:$B$816,2,0)</f>
        <v xml:space="preserve">ATM Oficina Plaza Zaglul (SPM) </v>
      </c>
      <c r="D79" s="22" t="s">
        <v>17</v>
      </c>
      <c r="E79" s="23"/>
    </row>
    <row r="80" spans="1:5" ht="18.75" thickBot="1" x14ac:dyDescent="0.3">
      <c r="A80" s="8" t="str">
        <f>VLOOKUP(B80,'[1]LISTADO ATM'!$A$2:$C$817,3,0)</f>
        <v>NORTE</v>
      </c>
      <c r="B80" s="8">
        <v>703</v>
      </c>
      <c r="C80" s="17" t="str">
        <f>VLOOKUP(B80,'[1]LISTADO ATM'!$A$2:$B$816,2,0)</f>
        <v xml:space="preserve">ATM Oficina El Mamey Los Hidalgos </v>
      </c>
      <c r="D80" s="22" t="s">
        <v>24</v>
      </c>
      <c r="E80" s="23"/>
    </row>
    <row r="81" spans="1:5" ht="36" x14ac:dyDescent="0.25">
      <c r="A81" s="8" t="str">
        <f>VLOOKUP(B81,'[1]LISTADO ATM'!$A$2:$C$817,3,0)</f>
        <v>NORTE</v>
      </c>
      <c r="B81" s="8">
        <v>728</v>
      </c>
      <c r="C81" s="17" t="str">
        <f>VLOOKUP(B81,'[1]LISTADO ATM'!$A$2:$B$816,2,0)</f>
        <v xml:space="preserve">ATM UNP La Vega Oficina Regional Norcentral </v>
      </c>
      <c r="D81" s="22" t="s">
        <v>17</v>
      </c>
      <c r="E81" s="23"/>
    </row>
    <row r="82" spans="1:5" ht="18" x14ac:dyDescent="0.25">
      <c r="A82" s="8" t="str">
        <f>VLOOKUP(B82,'[1]LISTADO ATM'!$A$2:$C$817,3,0)</f>
        <v>DISTRITO NACIONAL</v>
      </c>
      <c r="B82" s="8">
        <v>790</v>
      </c>
      <c r="C82" s="17" t="str">
        <f>VLOOKUP(B82,'[1]LISTADO ATM'!$A$2:$B$816,2,0)</f>
        <v xml:space="preserve">ATM Oficina Bella Vista Mall I </v>
      </c>
      <c r="D82" s="22" t="s">
        <v>20</v>
      </c>
      <c r="E82" s="23"/>
    </row>
    <row r="83" spans="1:5" ht="18" x14ac:dyDescent="0.25">
      <c r="A83" s="8" t="str">
        <f>VLOOKUP(B83,'[1]LISTADO ATM'!$A$2:$C$817,3,0)</f>
        <v>DISTRITO NACIONAL</v>
      </c>
      <c r="B83" s="8">
        <v>811</v>
      </c>
      <c r="C83" s="17" t="str">
        <f>VLOOKUP(B83,'[1]LISTADO ATM'!$A$2:$B$816,2,0)</f>
        <v xml:space="preserve">ATM Almacenes Unidos </v>
      </c>
      <c r="D83" s="22" t="s">
        <v>17</v>
      </c>
      <c r="E83" s="23"/>
    </row>
    <row r="84" spans="1:5" ht="18" x14ac:dyDescent="0.25">
      <c r="A84" s="8" t="str">
        <f>VLOOKUP(B84,'[1]LISTADO ATM'!$A$2:$C$817,3,0)</f>
        <v>DISTRITO NACIONAL</v>
      </c>
      <c r="B84" s="8">
        <v>815</v>
      </c>
      <c r="C84" s="17" t="str">
        <f>VLOOKUP(B84,'[1]LISTADO ATM'!$A$2:$B$816,2,0)</f>
        <v xml:space="preserve">ATM Oficina Atalaya del Mar </v>
      </c>
      <c r="D84" s="22" t="s">
        <v>20</v>
      </c>
      <c r="E84" s="23"/>
    </row>
    <row r="85" spans="1:5" ht="18" x14ac:dyDescent="0.25">
      <c r="A85" s="8" t="str">
        <f>VLOOKUP(B85,'[1]LISTADO ATM'!$A$2:$C$817,3,0)</f>
        <v>DISTRITO NACIONAL</v>
      </c>
      <c r="B85" s="8">
        <v>860</v>
      </c>
      <c r="C85" s="17" t="str">
        <f>VLOOKUP(B85,'[1]LISTADO ATM'!$A$2:$B$816,2,0)</f>
        <v xml:space="preserve">ATM Oficina Bella Vista 27 de Febrero I </v>
      </c>
      <c r="D85" s="22" t="s">
        <v>20</v>
      </c>
      <c r="E85" s="23"/>
    </row>
    <row r="86" spans="1:5" ht="18" x14ac:dyDescent="0.25">
      <c r="A86" s="8" t="str">
        <f>VLOOKUP(B86,'[1]LISTADO ATM'!$A$2:$C$817,3,0)</f>
        <v>NORTE</v>
      </c>
      <c r="B86" s="8">
        <v>862</v>
      </c>
      <c r="C86" s="17" t="str">
        <f>VLOOKUP(B86,'[1]LISTADO ATM'!$A$2:$B$816,2,0)</f>
        <v xml:space="preserve">ATM S/M Doble A (Sabaneta) </v>
      </c>
      <c r="D86" s="22" t="s">
        <v>20</v>
      </c>
      <c r="E86" s="23"/>
    </row>
    <row r="87" spans="1:5" ht="36" x14ac:dyDescent="0.25">
      <c r="A87" s="8" t="str">
        <f>VLOOKUP(B87,'[1]LISTADO ATM'!$A$2:$C$817,3,0)</f>
        <v>DISTRITO NACIONAL</v>
      </c>
      <c r="B87" s="8">
        <v>875</v>
      </c>
      <c r="C87" s="17" t="str">
        <f>VLOOKUP(B87,'[1]LISTADO ATM'!$A$2:$B$816,2,0)</f>
        <v xml:space="preserve">ATM Texaco Aut. Duarte KM 14 1/2 (Los Alcarrizos) </v>
      </c>
      <c r="D87" s="22" t="s">
        <v>17</v>
      </c>
      <c r="E87" s="23"/>
    </row>
    <row r="88" spans="1:5" ht="18" x14ac:dyDescent="0.25">
      <c r="A88" s="8" t="str">
        <f>VLOOKUP(B88,'[1]LISTADO ATM'!$A$2:$C$817,3,0)</f>
        <v>DISTRITO NACIONAL</v>
      </c>
      <c r="B88" s="8">
        <v>900</v>
      </c>
      <c r="C88" s="17" t="str">
        <f>VLOOKUP(B88,'[1]LISTADO ATM'!$A$2:$B$816,2,0)</f>
        <v xml:space="preserve">ATM UNP Merca Santo Domingo </v>
      </c>
      <c r="D88" s="22" t="s">
        <v>17</v>
      </c>
      <c r="E88" s="23"/>
    </row>
    <row r="89" spans="1:5" ht="18" x14ac:dyDescent="0.25">
      <c r="A89" s="8" t="str">
        <f>VLOOKUP(B89,'[1]LISTADO ATM'!$A$2:$C$817,3,0)</f>
        <v>ESTE</v>
      </c>
      <c r="B89" s="8">
        <v>117</v>
      </c>
      <c r="C89" s="17" t="str">
        <f>VLOOKUP(B89,'[1]LISTADO ATM'!$A$2:$B$816,2,0)</f>
        <v xml:space="preserve">ATM Oficina El Seybo </v>
      </c>
      <c r="D89" s="22" t="s">
        <v>17</v>
      </c>
      <c r="E89" s="23"/>
    </row>
    <row r="90" spans="1:5" ht="18" x14ac:dyDescent="0.25">
      <c r="A90" s="8" t="str">
        <f>VLOOKUP(B90,'[1]LISTADO ATM'!$A$2:$C$817,3,0)</f>
        <v>DISTRITO NACIONAL</v>
      </c>
      <c r="B90" s="8">
        <v>438</v>
      </c>
      <c r="C90" s="17" t="str">
        <f>VLOOKUP(B90,'[1]LISTADO ATM'!$A$2:$B$816,2,0)</f>
        <v xml:space="preserve">ATM Autobanco Torre IV </v>
      </c>
      <c r="D90" s="22" t="s">
        <v>20</v>
      </c>
      <c r="E90" s="23"/>
    </row>
    <row r="91" spans="1:5" ht="18.75" thickBot="1" x14ac:dyDescent="0.3">
      <c r="A91" s="8" t="str">
        <f>VLOOKUP(B91,'[1]LISTADO ATM'!$A$2:$C$817,3,0)</f>
        <v>ESTE</v>
      </c>
      <c r="B91" s="8">
        <v>608</v>
      </c>
      <c r="C91" s="17" t="str">
        <f>VLOOKUP(B91,'[1]LISTADO ATM'!$A$2:$B$816,2,0)</f>
        <v xml:space="preserve">ATM Oficina Jumbo (San Pedro) </v>
      </c>
      <c r="D91" s="22" t="s">
        <v>17</v>
      </c>
      <c r="E91" s="23"/>
    </row>
    <row r="92" spans="1:5" ht="18.75" thickBot="1" x14ac:dyDescent="0.3">
      <c r="A92" s="12" t="s">
        <v>12</v>
      </c>
      <c r="B92" s="21">
        <f>COUNT(B68:B91)</f>
        <v>24</v>
      </c>
      <c r="C92" s="10"/>
      <c r="D92" s="10"/>
      <c r="E92" s="11"/>
    </row>
  </sheetData>
  <mergeCells count="35">
    <mergeCell ref="D86:E86"/>
    <mergeCell ref="D81:E81"/>
    <mergeCell ref="D82:E82"/>
    <mergeCell ref="D83:E83"/>
    <mergeCell ref="D84:E84"/>
    <mergeCell ref="D85:E85"/>
    <mergeCell ref="D87:E87"/>
    <mergeCell ref="D88:E88"/>
    <mergeCell ref="D89:E89"/>
    <mergeCell ref="D90:E90"/>
    <mergeCell ref="D91:E91"/>
    <mergeCell ref="D69:E69"/>
    <mergeCell ref="A46:E46"/>
    <mergeCell ref="A63:B63"/>
    <mergeCell ref="A1:E1"/>
    <mergeCell ref="A2:E2"/>
    <mergeCell ref="A3:E3"/>
    <mergeCell ref="A8:E8"/>
    <mergeCell ref="C16:E16"/>
    <mergeCell ref="A18:E18"/>
    <mergeCell ref="D68:E68"/>
    <mergeCell ref="A64:B64"/>
    <mergeCell ref="A66:E66"/>
    <mergeCell ref="D67:E67"/>
    <mergeCell ref="D72:E72"/>
    <mergeCell ref="D73:E73"/>
    <mergeCell ref="D70:E70"/>
    <mergeCell ref="D71:E71"/>
    <mergeCell ref="D74:E74"/>
    <mergeCell ref="D79:E79"/>
    <mergeCell ref="D80:E80"/>
    <mergeCell ref="D75:E75"/>
    <mergeCell ref="D76:E76"/>
    <mergeCell ref="D77:E77"/>
    <mergeCell ref="D78:E78"/>
  </mergeCells>
  <phoneticPr fontId="11" type="noConversion"/>
  <conditionalFormatting sqref="B12">
    <cfRule type="duplicateValues" dxfId="37" priority="53"/>
  </conditionalFormatting>
  <conditionalFormatting sqref="B11">
    <cfRule type="duplicateValues" dxfId="36" priority="52"/>
  </conditionalFormatting>
  <conditionalFormatting sqref="B69">
    <cfRule type="duplicateValues" dxfId="35" priority="67"/>
  </conditionalFormatting>
  <conditionalFormatting sqref="B26:B30">
    <cfRule type="duplicateValues" dxfId="34" priority="77"/>
  </conditionalFormatting>
  <conditionalFormatting sqref="B23">
    <cfRule type="duplicateValues" dxfId="33" priority="39"/>
  </conditionalFormatting>
  <conditionalFormatting sqref="B68 B10 B1:B8 B17:B18 B48 B20:B22 B62:B66 B45:B46 B24:B25">
    <cfRule type="duplicateValues" dxfId="32" priority="80"/>
  </conditionalFormatting>
  <conditionalFormatting sqref="B58">
    <cfRule type="duplicateValues" dxfId="31" priority="38"/>
  </conditionalFormatting>
  <conditionalFormatting sqref="B51">
    <cfRule type="duplicateValues" dxfId="30" priority="86"/>
  </conditionalFormatting>
  <conditionalFormatting sqref="B52">
    <cfRule type="duplicateValues" dxfId="29" priority="37"/>
  </conditionalFormatting>
  <conditionalFormatting sqref="B53">
    <cfRule type="duplicateValues" dxfId="28" priority="36"/>
  </conditionalFormatting>
  <conditionalFormatting sqref="B31:B37">
    <cfRule type="duplicateValues" dxfId="27" priority="35"/>
  </conditionalFormatting>
  <conditionalFormatting sqref="B50">
    <cfRule type="duplicateValues" dxfId="26" priority="33"/>
  </conditionalFormatting>
  <conditionalFormatting sqref="B59 B54:B57">
    <cfRule type="duplicateValues" dxfId="25" priority="29"/>
  </conditionalFormatting>
  <conditionalFormatting sqref="B85 B74:B77">
    <cfRule type="duplicateValues" dxfId="24" priority="25"/>
  </conditionalFormatting>
  <conditionalFormatting sqref="B85 B74:B77">
    <cfRule type="duplicateValues" dxfId="23" priority="22"/>
    <cfRule type="duplicateValues" dxfId="22" priority="23"/>
  </conditionalFormatting>
  <conditionalFormatting sqref="B78:B84">
    <cfRule type="duplicateValues" dxfId="21" priority="21"/>
  </conditionalFormatting>
  <conditionalFormatting sqref="B78:B84">
    <cfRule type="duplicateValues" dxfId="20" priority="20"/>
  </conditionalFormatting>
  <conditionalFormatting sqref="B78:B84">
    <cfRule type="duplicateValues" dxfId="19" priority="18"/>
    <cfRule type="duplicateValues" dxfId="18" priority="19"/>
  </conditionalFormatting>
  <conditionalFormatting sqref="B1:B1048576">
    <cfRule type="duplicateValues" dxfId="17" priority="1"/>
  </conditionalFormatting>
  <conditionalFormatting sqref="B38:B42">
    <cfRule type="duplicateValues" dxfId="16" priority="87"/>
  </conditionalFormatting>
  <conditionalFormatting sqref="B43">
    <cfRule type="duplicateValues" dxfId="15" priority="119"/>
  </conditionalFormatting>
  <conditionalFormatting sqref="B43">
    <cfRule type="duplicateValues" dxfId="14" priority="121"/>
    <cfRule type="duplicateValues" dxfId="13" priority="122"/>
  </conditionalFormatting>
  <conditionalFormatting sqref="B13:B15">
    <cfRule type="duplicateValues" dxfId="12" priority="123"/>
  </conditionalFormatting>
  <conditionalFormatting sqref="B60">
    <cfRule type="duplicateValues" dxfId="11" priority="154"/>
  </conditionalFormatting>
  <conditionalFormatting sqref="B60">
    <cfRule type="duplicateValues" dxfId="10" priority="156"/>
    <cfRule type="duplicateValues" dxfId="9" priority="157"/>
  </conditionalFormatting>
  <conditionalFormatting sqref="B74:B77">
    <cfRule type="duplicateValues" dxfId="8" priority="176"/>
  </conditionalFormatting>
  <conditionalFormatting sqref="B86 B70:B73 B49">
    <cfRule type="duplicateValues" dxfId="7" priority="177"/>
  </conditionalFormatting>
  <conditionalFormatting sqref="B86 B61:B73 B58 B1:B42 B92:B1048576 B44:B53">
    <cfRule type="duplicateValues" dxfId="6" priority="180"/>
  </conditionalFormatting>
  <conditionalFormatting sqref="B86 B1:B42 B61:B73 B92:B1048576 B44:B59">
    <cfRule type="duplicateValues" dxfId="5" priority="187"/>
    <cfRule type="duplicateValues" dxfId="4" priority="188"/>
  </conditionalFormatting>
  <conditionalFormatting sqref="B92:B1048576 B61:B86 B1:B42 B44:B59">
    <cfRule type="duplicateValues" dxfId="3" priority="199"/>
  </conditionalFormatting>
  <conditionalFormatting sqref="B87:B91">
    <cfRule type="duplicateValues" dxfId="2" priority="204"/>
  </conditionalFormatting>
  <conditionalFormatting sqref="B87:B91">
    <cfRule type="duplicateValues" dxfId="1" priority="206"/>
    <cfRule type="duplicateValues" dxfId="0" priority="20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2021-01-22T03:12:51Z</dcterms:modified>
</cp:coreProperties>
</file>