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22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8" i="1" l="1"/>
  <c r="B76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11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58" i="1"/>
  <c r="A73" i="1"/>
  <c r="A74" i="1"/>
  <c r="A75" i="1"/>
  <c r="A72" i="1"/>
  <c r="A51" i="1"/>
  <c r="A52" i="1"/>
  <c r="A53" i="1"/>
  <c r="A45" i="1"/>
  <c r="A46" i="1"/>
  <c r="A47" i="1"/>
  <c r="A48" i="1"/>
  <c r="A49" i="1"/>
  <c r="A50" i="1"/>
  <c r="C96" i="1" l="1"/>
  <c r="C97" i="1"/>
  <c r="C98" i="1"/>
  <c r="C99" i="1"/>
  <c r="C100" i="1"/>
  <c r="C101" i="1"/>
  <c r="C80" i="1"/>
  <c r="C81" i="1"/>
  <c r="C82" i="1"/>
  <c r="C83" i="1"/>
  <c r="C84" i="1"/>
  <c r="C85" i="1"/>
  <c r="C86" i="1"/>
  <c r="C87" i="1"/>
  <c r="A88" i="1" l="1"/>
  <c r="B89" i="1"/>
  <c r="A69" i="1"/>
  <c r="A70" i="1"/>
  <c r="A71" i="1"/>
  <c r="A98" i="1"/>
  <c r="A99" i="1"/>
  <c r="A100" i="1"/>
  <c r="A101" i="1"/>
  <c r="B102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B54" i="1"/>
  <c r="A97" i="1" l="1"/>
  <c r="A96" i="1"/>
  <c r="A87" i="1"/>
  <c r="A86" i="1"/>
  <c r="A85" i="1"/>
  <c r="A84" i="1"/>
  <c r="A83" i="1"/>
  <c r="A82" i="1"/>
  <c r="A81" i="1"/>
  <c r="A80" i="1"/>
  <c r="A68" i="1"/>
  <c r="A67" i="1"/>
  <c r="A66" i="1"/>
  <c r="A65" i="1"/>
  <c r="A64" i="1"/>
  <c r="A63" i="1"/>
  <c r="A62" i="1"/>
  <c r="A61" i="1"/>
  <c r="A60" i="1"/>
  <c r="A59" i="1"/>
  <c r="A58" i="1"/>
  <c r="A21" i="1"/>
  <c r="A20" i="1"/>
  <c r="A19" i="1"/>
  <c r="A18" i="1"/>
  <c r="A17" i="1"/>
  <c r="A16" i="1"/>
  <c r="A15" i="1"/>
  <c r="A14" i="1"/>
  <c r="A13" i="1"/>
  <c r="A12" i="1"/>
  <c r="A11" i="1"/>
  <c r="A92" i="1" l="1"/>
</calcChain>
</file>

<file path=xl/sharedStrings.xml><?xml version="1.0" encoding="utf-8"?>
<sst xmlns="http://schemas.openxmlformats.org/spreadsheetml/2006/main" count="111" uniqueCount="22">
  <si>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</si>
  <si>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</si>
  <si>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</si>
  <si>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</si>
  <si>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</si>
  <si>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</si>
  <si>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</si>
  <si>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</si>
  <si>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</si>
  <si>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</si>
  <si>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</si>
  <si>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</si>
  <si>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</si>
  <si>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</si>
  <si>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</si>
  <si>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</si>
  <si>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</si>
  <si>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</si>
  <si>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</si>
  <si>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</si>
  <si>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22/1/2021 06:00 AM</t>
  </si>
  <si>
    <t>22/1/2021 17:00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</si>
</sst>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1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 wrapText="1"/>
    </xf>
    <xf numFmtId="0" fontId="6" fillId="6" borderId="13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2"/>
  <sheetViews>
    <sheetView tabSelected="1" zoomScale="85" zoomScaleNormal="85" workbookViewId="0">
      <selection activeCell="F80" sqref="F80"/>
    </sheetView>
  </sheetViews>
  <sheetFormatPr baseColWidth="10" defaultColWidth="52.7109375" defaultRowHeight="15" x14ac:dyDescent="0.25"/>
  <cols>
    <col min="1" max="1" width="27.140625" bestFit="1" customWidth="1"/>
    <col min="2" max="2" width="21.85546875" style="15" bestFit="1" customWidth="1"/>
    <col min="3" max="3" width="62.85546875" bestFit="1" customWidth="1"/>
    <col min="4" max="4" width="38.42578125" bestFit="1" customWidth="1"/>
    <col min="5" max="5" width="11.7109375" bestFit="1" customWidth="1"/>
  </cols>
  <sheetData>
    <row r="2" spans="1:5" ht="22.5" x14ac:dyDescent="0.25">
      <c r="A2" s="27" t="s">
        <v>0</v>
      </c>
      <c r="B2" s="28"/>
      <c r="C2" s="28"/>
      <c r="D2" s="28"/>
      <c r="E2" s="29"/>
    </row>
    <row r="3" spans="1:5" ht="22.5" x14ac:dyDescent="0.25">
      <c r="A3" s="27" t="s">
        <v>1</v>
      </c>
      <c r="B3" s="28"/>
      <c r="C3" s="28"/>
      <c r="D3" s="28"/>
      <c r="E3" s="29"/>
    </row>
    <row r="4" spans="1:5" ht="25.5" x14ac:dyDescent="0.25">
      <c r="A4" s="30" t="s">
        <v>0</v>
      </c>
      <c r="B4" s="31"/>
      <c r="C4" s="31"/>
      <c r="D4" s="31"/>
      <c r="E4" s="32"/>
    </row>
    <row r="6" spans="1:5" ht="18.75" thickBot="1" x14ac:dyDescent="0.3">
      <c r="A6" s="1" t="s">
        <v>2</v>
      </c>
      <c r="B6" s="2" t="s">
        <v>20</v>
      </c>
      <c r="C6" s="3"/>
      <c r="D6" s="4"/>
      <c r="E6" s="5"/>
    </row>
    <row r="7" spans="1:5" ht="18.75" thickBot="1" x14ac:dyDescent="0.3">
      <c r="A7" s="1" t="s">
        <v>3</v>
      </c>
      <c r="B7" s="2" t="s">
        <v>21</v>
      </c>
      <c r="C7" s="3"/>
      <c r="D7" s="4"/>
      <c r="E7" s="5"/>
    </row>
    <row r="8" spans="1:5" ht="15.75" thickBot="1" x14ac:dyDescent="0.3"/>
    <row r="9" spans="1:5" ht="18.75" thickBot="1" x14ac:dyDescent="0.3">
      <c r="A9" s="24" t="s">
        <v>4</v>
      </c>
      <c r="B9" s="25"/>
      <c r="C9" s="25"/>
      <c r="D9" s="25"/>
      <c r="E9" s="26"/>
    </row>
    <row r="10" spans="1:5" ht="18" x14ac:dyDescent="0.25">
      <c r="A10" s="6" t="s">
        <v>5</v>
      </c>
      <c r="B10" s="13" t="s">
        <v>6</v>
      </c>
      <c r="C10" s="7" t="s">
        <v>7</v>
      </c>
      <c r="D10" s="7" t="s">
        <v>8</v>
      </c>
      <c r="E10" s="7" t="s">
        <v>9</v>
      </c>
    </row>
    <row r="11" spans="1:5" ht="18" x14ac:dyDescent="0.25">
      <c r="A11" s="8" t="str">
        <f>VLOOKUP(B11,'[1]LISTADO ATM'!$A$2:$C$817,3,0)</f>
        <v>SUR</v>
      </c>
      <c r="B11" s="8">
        <v>252</v>
      </c>
      <c r="C11" s="17" t="str">
        <f>VLOOKUP(B11,'[1]LISTADO ATM'!$A$2:$B$816,2,0)</f>
        <v xml:space="preserve">ATM Banco Agrícola (Barahona) </v>
      </c>
      <c r="D11" s="14" t="s">
        <v>18</v>
      </c>
      <c r="E11" s="42">
        <v>335769594</v>
      </c>
    </row>
    <row r="12" spans="1:5" ht="18" x14ac:dyDescent="0.25">
      <c r="A12" s="8" t="str">
        <f>VLOOKUP(B12,'[1]LISTADO ATM'!$A$2:$C$817,3,0)</f>
        <v>DISTRITO NACIONAL</v>
      </c>
      <c r="B12" s="8">
        <v>957</v>
      </c>
      <c r="C12" s="17" t="str">
        <f>VLOOKUP(B12,'[1]LISTADO ATM'!$A$2:$B$816,2,0)</f>
        <v xml:space="preserve">ATM Oficina Venezuela </v>
      </c>
      <c r="D12" s="14" t="s">
        <v>18</v>
      </c>
      <c r="E12" s="42">
        <v>335769643</v>
      </c>
    </row>
    <row r="13" spans="1:5" ht="18" x14ac:dyDescent="0.25">
      <c r="A13" s="8" t="str">
        <f>VLOOKUP(B13,'[1]LISTADO ATM'!$A$2:$C$817,3,0)</f>
        <v>ESTE</v>
      </c>
      <c r="B13" s="8">
        <v>211</v>
      </c>
      <c r="C13" s="17" t="str">
        <f>VLOOKUP(B13,'[1]LISTADO ATM'!$A$2:$B$816,2,0)</f>
        <v xml:space="preserve">ATM Oficina La Romana I </v>
      </c>
      <c r="D13" s="14" t="s">
        <v>18</v>
      </c>
      <c r="E13" s="42">
        <v>335769544</v>
      </c>
    </row>
    <row r="14" spans="1:5" ht="18" x14ac:dyDescent="0.25">
      <c r="A14" s="8" t="str">
        <f>VLOOKUP(B14,'[1]LISTADO ATM'!$A$2:$C$817,3,0)</f>
        <v>ESTE</v>
      </c>
      <c r="B14" s="8">
        <v>399</v>
      </c>
      <c r="C14" s="17" t="str">
        <f>VLOOKUP(B14,'[1]LISTADO ATM'!$A$2:$B$816,2,0)</f>
        <v xml:space="preserve">ATM Oficina La Romana II </v>
      </c>
      <c r="D14" s="14" t="s">
        <v>18</v>
      </c>
      <c r="E14" s="42">
        <v>335769634</v>
      </c>
    </row>
    <row r="15" spans="1:5" ht="18" x14ac:dyDescent="0.25">
      <c r="A15" s="8" t="str">
        <f>VLOOKUP(B15,'[1]LISTADO ATM'!$A$2:$C$817,3,0)</f>
        <v>DISTRITO NACIONAL</v>
      </c>
      <c r="B15" s="8">
        <v>516</v>
      </c>
      <c r="C15" s="17" t="str">
        <f>VLOOKUP(B15,'[1]LISTADO ATM'!$A$2:$B$816,2,0)</f>
        <v xml:space="preserve">ATM Oficina Gascue </v>
      </c>
      <c r="D15" s="14" t="s">
        <v>18</v>
      </c>
      <c r="E15" s="42">
        <v>335769653</v>
      </c>
    </row>
    <row r="16" spans="1:5" ht="18" x14ac:dyDescent="0.25">
      <c r="A16" s="8" t="str">
        <f>VLOOKUP(B16,'[1]LISTADO ATM'!$A$2:$C$817,3,0)</f>
        <v>ESTE</v>
      </c>
      <c r="B16" s="8">
        <v>609</v>
      </c>
      <c r="C16" s="17" t="str">
        <f>VLOOKUP(B16,'[1]LISTADO ATM'!$A$2:$B$816,2,0)</f>
        <v xml:space="preserve">ATM S/M Jumbo (San Pedro) </v>
      </c>
      <c r="D16" s="14" t="s">
        <v>18</v>
      </c>
      <c r="E16" s="42">
        <v>335769615</v>
      </c>
    </row>
    <row r="17" spans="1:5" ht="18" x14ac:dyDescent="0.25">
      <c r="A17" s="8" t="str">
        <f>VLOOKUP(B17,'[1]LISTADO ATM'!$A$2:$C$817,3,0)</f>
        <v>DISTRITO NACIONAL</v>
      </c>
      <c r="B17" s="8">
        <v>713</v>
      </c>
      <c r="C17" s="17" t="str">
        <f>VLOOKUP(B17,'[1]LISTADO ATM'!$A$2:$B$816,2,0)</f>
        <v xml:space="preserve">ATM Oficina Las Américas </v>
      </c>
      <c r="D17" s="14" t="s">
        <v>18</v>
      </c>
      <c r="E17" s="42">
        <v>335769637</v>
      </c>
    </row>
    <row r="18" spans="1:5" ht="18" x14ac:dyDescent="0.25">
      <c r="A18" s="8" t="str">
        <f>VLOOKUP(B18,'[1]LISTADO ATM'!$A$2:$C$817,3,0)</f>
        <v>DISTRITO NACIONAL</v>
      </c>
      <c r="B18" s="8">
        <v>721</v>
      </c>
      <c r="C18" s="17" t="str">
        <f>VLOOKUP(B18,'[1]LISTADO ATM'!$A$2:$B$816,2,0)</f>
        <v xml:space="preserve">ATM Oficina Charles de Gaulle II </v>
      </c>
      <c r="D18" s="14" t="s">
        <v>18</v>
      </c>
      <c r="E18" s="42">
        <v>335769589</v>
      </c>
    </row>
    <row r="19" spans="1:5" ht="18" x14ac:dyDescent="0.25">
      <c r="A19" s="8" t="str">
        <f>VLOOKUP(B19,'[1]LISTADO ATM'!$A$2:$C$817,3,0)</f>
        <v>SUR</v>
      </c>
      <c r="B19" s="8">
        <v>780</v>
      </c>
      <c r="C19" s="17" t="str">
        <f>VLOOKUP(B19,'[1]LISTADO ATM'!$A$2:$B$816,2,0)</f>
        <v xml:space="preserve">ATM Oficina Barahona I </v>
      </c>
      <c r="D19" s="14" t="s">
        <v>18</v>
      </c>
      <c r="E19" s="42">
        <v>335769623</v>
      </c>
    </row>
    <row r="20" spans="1:5" ht="18" x14ac:dyDescent="0.25">
      <c r="A20" s="8" t="str">
        <f>VLOOKUP(B20,'[1]LISTADO ATM'!$A$2:$C$817,3,0)</f>
        <v>SUR</v>
      </c>
      <c r="B20" s="8">
        <v>870</v>
      </c>
      <c r="C20" s="17" t="str">
        <f>VLOOKUP(B20,'[1]LISTADO ATM'!$A$2:$B$816,2,0)</f>
        <v xml:space="preserve">ATM Willbes Dominicana (Barahona) </v>
      </c>
      <c r="D20" s="14" t="s">
        <v>18</v>
      </c>
      <c r="E20" s="42">
        <v>335769541</v>
      </c>
    </row>
    <row r="21" spans="1:5" ht="18" x14ac:dyDescent="0.25">
      <c r="A21" s="8" t="str">
        <f>VLOOKUP(B21,'[1]LISTADO ATM'!$A$2:$C$817,3,0)</f>
        <v>SUR</v>
      </c>
      <c r="B21" s="8">
        <v>880</v>
      </c>
      <c r="C21" s="17" t="str">
        <f>VLOOKUP(B21,'[1]LISTADO ATM'!$A$2:$B$816,2,0)</f>
        <v xml:space="preserve">ATM Autoservicio Barahona II </v>
      </c>
      <c r="D21" s="14" t="s">
        <v>18</v>
      </c>
      <c r="E21" s="42">
        <v>335769640</v>
      </c>
    </row>
    <row r="22" spans="1:5" ht="18" x14ac:dyDescent="0.25">
      <c r="A22" s="8" t="str">
        <f>VLOOKUP(B22,'[1]LISTADO ATM'!$A$2:$C$817,3,0)</f>
        <v>DISTRITO NACIONAL</v>
      </c>
      <c r="B22" s="8">
        <v>24</v>
      </c>
      <c r="C22" s="17" t="str">
        <f>VLOOKUP(B22,'[1]LISTADO ATM'!$A$2:$B$816,2,0)</f>
        <v xml:space="preserve">ATM Oficina Eusebio Manzueta </v>
      </c>
      <c r="D22" s="14" t="s">
        <v>18</v>
      </c>
      <c r="E22" s="42">
        <v>335769905</v>
      </c>
    </row>
    <row r="23" spans="1:5" ht="18" x14ac:dyDescent="0.25">
      <c r="A23" s="8" t="str">
        <f>VLOOKUP(B23,'[1]LISTADO ATM'!$A$2:$C$817,3,0)</f>
        <v>DISTRITO NACIONAL</v>
      </c>
      <c r="B23" s="8">
        <v>325</v>
      </c>
      <c r="C23" s="17" t="str">
        <f>VLOOKUP(B23,'[1]LISTADO ATM'!$A$2:$B$816,2,0)</f>
        <v>ATM Casa Edwin</v>
      </c>
      <c r="D23" s="14" t="s">
        <v>18</v>
      </c>
      <c r="E23" s="8">
        <v>335769482</v>
      </c>
    </row>
    <row r="24" spans="1:5" ht="18" x14ac:dyDescent="0.25">
      <c r="A24" s="8" t="str">
        <f>VLOOKUP(B24,'[1]LISTADO ATM'!$A$2:$C$817,3,0)</f>
        <v>DISTRITO NACIONAL</v>
      </c>
      <c r="B24" s="8">
        <v>527</v>
      </c>
      <c r="C24" s="17" t="str">
        <f>VLOOKUP(B24,'[1]LISTADO ATM'!$A$2:$B$816,2,0)</f>
        <v>ATM Oficina Zona Oriental II</v>
      </c>
      <c r="D24" s="14" t="s">
        <v>18</v>
      </c>
      <c r="E24" s="42">
        <v>335769629</v>
      </c>
    </row>
    <row r="25" spans="1:5" ht="18" x14ac:dyDescent="0.25">
      <c r="A25" s="8" t="str">
        <f>VLOOKUP(B25,'[1]LISTADO ATM'!$A$2:$C$817,3,0)</f>
        <v>DISTRITO NACIONAL</v>
      </c>
      <c r="B25" s="8">
        <v>539</v>
      </c>
      <c r="C25" s="17" t="str">
        <f>VLOOKUP(B25,'[1]LISTADO ATM'!$A$2:$B$816,2,0)</f>
        <v>ATM S/M La Cadena Los Proceres</v>
      </c>
      <c r="D25" s="14" t="s">
        <v>18</v>
      </c>
      <c r="E25" s="42">
        <v>335770042</v>
      </c>
    </row>
    <row r="26" spans="1:5" ht="18" x14ac:dyDescent="0.25">
      <c r="A26" s="8" t="str">
        <f>VLOOKUP(B26,'[1]LISTADO ATM'!$A$2:$C$817,3,0)</f>
        <v>DISTRITO NACIONAL</v>
      </c>
      <c r="B26" s="8">
        <v>549</v>
      </c>
      <c r="C26" s="17" t="str">
        <f>VLOOKUP(B26,'[1]LISTADO ATM'!$A$2:$B$816,2,0)</f>
        <v xml:space="preserve">ATM Ministerio de Turismo (Oficinas Gubernamentales) </v>
      </c>
      <c r="D26" s="14" t="s">
        <v>18</v>
      </c>
      <c r="E26" s="42">
        <v>335769924</v>
      </c>
    </row>
    <row r="27" spans="1:5" ht="18" x14ac:dyDescent="0.25">
      <c r="A27" s="8" t="str">
        <f>VLOOKUP(B27,'[1]LISTADO ATM'!$A$2:$C$817,3,0)</f>
        <v>DISTRITO NACIONAL</v>
      </c>
      <c r="B27" s="8">
        <v>578</v>
      </c>
      <c r="C27" s="17" t="str">
        <f>VLOOKUP(B27,'[1]LISTADO ATM'!$A$2:$B$816,2,0)</f>
        <v xml:space="preserve">ATM Procuraduría General de la República </v>
      </c>
      <c r="D27" s="14" t="s">
        <v>18</v>
      </c>
      <c r="E27" s="42">
        <v>335770043</v>
      </c>
    </row>
    <row r="28" spans="1:5" ht="18" x14ac:dyDescent="0.25">
      <c r="A28" s="8" t="str">
        <f>VLOOKUP(B28,'[1]LISTADO ATM'!$A$2:$C$817,3,0)</f>
        <v>ESTE</v>
      </c>
      <c r="B28" s="8">
        <v>612</v>
      </c>
      <c r="C28" s="17" t="str">
        <f>VLOOKUP(B28,'[1]LISTADO ATM'!$A$2:$B$816,2,0)</f>
        <v xml:space="preserve">ATM Plaza Orense (La Romana) </v>
      </c>
      <c r="D28" s="14" t="s">
        <v>18</v>
      </c>
      <c r="E28" s="42">
        <v>335769946</v>
      </c>
    </row>
    <row r="29" spans="1:5" ht="18" x14ac:dyDescent="0.25">
      <c r="A29" s="8" t="str">
        <f>VLOOKUP(B29,'[1]LISTADO ATM'!$A$2:$C$817,3,0)</f>
        <v>SUR</v>
      </c>
      <c r="B29" s="8">
        <v>615</v>
      </c>
      <c r="C29" s="17" t="str">
        <f>VLOOKUP(B29,'[1]LISTADO ATM'!$A$2:$B$816,2,0)</f>
        <v xml:space="preserve">ATM Estación Sunix Cabral (Barahona) </v>
      </c>
      <c r="D29" s="14" t="s">
        <v>18</v>
      </c>
      <c r="E29" s="42">
        <v>335769636</v>
      </c>
    </row>
    <row r="30" spans="1:5" ht="18" x14ac:dyDescent="0.25">
      <c r="A30" s="8" t="str">
        <f>VLOOKUP(B30,'[1]LISTADO ATM'!$A$2:$C$817,3,0)</f>
        <v>ESTE</v>
      </c>
      <c r="B30" s="8">
        <v>630</v>
      </c>
      <c r="C30" s="17" t="str">
        <f>VLOOKUP(B30,'[1]LISTADO ATM'!$A$2:$B$816,2,0)</f>
        <v xml:space="preserve">ATM Oficina Plaza Zaglul (SPM) </v>
      </c>
      <c r="D30" s="14" t="s">
        <v>18</v>
      </c>
      <c r="E30" s="42">
        <v>335769883</v>
      </c>
    </row>
    <row r="31" spans="1:5" ht="18" x14ac:dyDescent="0.25">
      <c r="A31" s="8" t="str">
        <f>VLOOKUP(B31,'[1]LISTADO ATM'!$A$2:$C$817,3,0)</f>
        <v>ESTE</v>
      </c>
      <c r="B31" s="8">
        <v>631</v>
      </c>
      <c r="C31" s="17" t="str">
        <f>VLOOKUP(B31,'[1]LISTADO ATM'!$A$2:$B$816,2,0)</f>
        <v xml:space="preserve">ATM ASOCODEQUI (San Pedro) </v>
      </c>
      <c r="D31" s="14" t="s">
        <v>18</v>
      </c>
      <c r="E31" s="42">
        <v>335769546</v>
      </c>
    </row>
    <row r="32" spans="1:5" ht="18" x14ac:dyDescent="0.25">
      <c r="A32" s="8" t="str">
        <f>VLOOKUP(B32,'[1]LISTADO ATM'!$A$2:$C$817,3,0)</f>
        <v>DISTRITO NACIONAL</v>
      </c>
      <c r="B32" s="8">
        <v>710</v>
      </c>
      <c r="C32" s="17" t="str">
        <f>VLOOKUP(B32,'[1]LISTADO ATM'!$A$2:$B$816,2,0)</f>
        <v xml:space="preserve">ATM S/M Soberano </v>
      </c>
      <c r="D32" s="14" t="s">
        <v>18</v>
      </c>
      <c r="E32" s="42">
        <v>335769611</v>
      </c>
    </row>
    <row r="33" spans="1:5" ht="18" x14ac:dyDescent="0.25">
      <c r="A33" s="8" t="str">
        <f>VLOOKUP(B33,'[1]LISTADO ATM'!$A$2:$C$817,3,0)</f>
        <v>DISTRITO NACIONAL</v>
      </c>
      <c r="B33" s="8">
        <v>725</v>
      </c>
      <c r="C33" s="17" t="str">
        <f>VLOOKUP(B33,'[1]LISTADO ATM'!$A$2:$B$816,2,0)</f>
        <v xml:space="preserve">ATM El Huacal II  </v>
      </c>
      <c r="D33" s="14" t="s">
        <v>18</v>
      </c>
      <c r="E33" s="42">
        <v>335769824</v>
      </c>
    </row>
    <row r="34" spans="1:5" ht="18" x14ac:dyDescent="0.25">
      <c r="A34" s="8" t="str">
        <f>VLOOKUP(B34,'[1]LISTADO ATM'!$A$2:$C$817,3,0)</f>
        <v>NORTE</v>
      </c>
      <c r="B34" s="8">
        <v>728</v>
      </c>
      <c r="C34" s="17" t="str">
        <f>VLOOKUP(B34,'[1]LISTADO ATM'!$A$2:$B$816,2,0)</f>
        <v xml:space="preserve">ATM UNP La Vega Oficina Regional Norcentral </v>
      </c>
      <c r="D34" s="14" t="s">
        <v>18</v>
      </c>
      <c r="E34" s="42">
        <v>335770047</v>
      </c>
    </row>
    <row r="35" spans="1:5" ht="18" x14ac:dyDescent="0.25">
      <c r="A35" s="8" t="str">
        <f>VLOOKUP(B35,'[1]LISTADO ATM'!$A$2:$C$817,3,0)</f>
        <v>DISTRITO NACIONAL</v>
      </c>
      <c r="B35" s="8">
        <v>883</v>
      </c>
      <c r="C35" s="17" t="str">
        <f>VLOOKUP(B35,'[1]LISTADO ATM'!$A$2:$B$816,2,0)</f>
        <v xml:space="preserve">ATM Oficina Filadelfia Plaza </v>
      </c>
      <c r="D35" s="14" t="s">
        <v>18</v>
      </c>
      <c r="E35" s="42">
        <v>335769642</v>
      </c>
    </row>
    <row r="36" spans="1:5" ht="18" x14ac:dyDescent="0.25">
      <c r="A36" s="8" t="str">
        <f>VLOOKUP(B36,'[1]LISTADO ATM'!$A$2:$C$817,3,0)</f>
        <v>NORTE</v>
      </c>
      <c r="B36" s="8">
        <v>895</v>
      </c>
      <c r="C36" s="17" t="str">
        <f>VLOOKUP(B36,'[1]LISTADO ATM'!$A$2:$B$816,2,0)</f>
        <v xml:space="preserve">ATM S/M Bravo (Santiago) </v>
      </c>
      <c r="D36" s="14" t="s">
        <v>18</v>
      </c>
      <c r="E36" s="42">
        <v>335769850</v>
      </c>
    </row>
    <row r="37" spans="1:5" ht="18" x14ac:dyDescent="0.25">
      <c r="A37" s="8" t="str">
        <f>VLOOKUP(B37,'[1]LISTADO ATM'!$A$2:$C$817,3,0)</f>
        <v>DISTRITO NACIONAL</v>
      </c>
      <c r="B37" s="8">
        <v>194</v>
      </c>
      <c r="C37" s="17" t="str">
        <f>VLOOKUP(B37,'[1]LISTADO ATM'!$A$2:$B$816,2,0)</f>
        <v xml:space="preserve">ATM UNP Pantoja </v>
      </c>
      <c r="D37" s="14" t="s">
        <v>18</v>
      </c>
      <c r="E37" s="43">
        <v>335769627</v>
      </c>
    </row>
    <row r="38" spans="1:5" ht="18" x14ac:dyDescent="0.25">
      <c r="A38" s="8" t="str">
        <f>VLOOKUP(B38,'[1]LISTADO ATM'!$A$2:$C$817,3,0)</f>
        <v>DISTRITO NACIONAL</v>
      </c>
      <c r="B38" s="8">
        <v>231</v>
      </c>
      <c r="C38" s="17" t="str">
        <f>VLOOKUP(B38,'[1]LISTADO ATM'!$A$2:$B$816,2,0)</f>
        <v xml:space="preserve">ATM Oficina Zona Oriental </v>
      </c>
      <c r="D38" s="14" t="s">
        <v>18</v>
      </c>
      <c r="E38" s="44">
        <v>335769592</v>
      </c>
    </row>
    <row r="39" spans="1:5" ht="18" x14ac:dyDescent="0.25">
      <c r="A39" s="8" t="str">
        <f>VLOOKUP(B39,'[1]LISTADO ATM'!$A$2:$C$817,3,0)</f>
        <v>NORTE</v>
      </c>
      <c r="B39" s="8">
        <v>703</v>
      </c>
      <c r="C39" s="17" t="str">
        <f>VLOOKUP(B39,'[1]LISTADO ATM'!$A$2:$B$816,2,0)</f>
        <v xml:space="preserve">ATM Oficina El Mamey Los Hidalgos </v>
      </c>
      <c r="D39" s="14" t="s">
        <v>18</v>
      </c>
      <c r="E39" s="43">
        <v>335769894</v>
      </c>
    </row>
    <row r="40" spans="1:5" ht="18" x14ac:dyDescent="0.25">
      <c r="A40" s="8" t="str">
        <f>VLOOKUP(B40,'[1]LISTADO ATM'!$A$2:$C$817,3,0)</f>
        <v>NORTE</v>
      </c>
      <c r="B40" s="8">
        <v>747</v>
      </c>
      <c r="C40" s="17" t="str">
        <f>VLOOKUP(B40,'[1]LISTADO ATM'!$A$2:$B$816,2,0)</f>
        <v xml:space="preserve">ATM Club BR (Santiago) </v>
      </c>
      <c r="D40" s="14" t="s">
        <v>18</v>
      </c>
      <c r="E40" s="43">
        <v>335769638</v>
      </c>
    </row>
    <row r="41" spans="1:5" ht="18" x14ac:dyDescent="0.25">
      <c r="A41" s="8" t="str">
        <f>VLOOKUP(B41,'[1]LISTADO ATM'!$A$2:$C$817,3,0)</f>
        <v>SUR</v>
      </c>
      <c r="B41" s="8">
        <v>751</v>
      </c>
      <c r="C41" s="17" t="str">
        <f>VLOOKUP(B41,'[1]LISTADO ATM'!$A$2:$B$816,2,0)</f>
        <v>ATM Eco Petroleo Camilo</v>
      </c>
      <c r="D41" s="14" t="s">
        <v>18</v>
      </c>
      <c r="E41" s="44">
        <v>335769614</v>
      </c>
    </row>
    <row r="42" spans="1:5" ht="18" x14ac:dyDescent="0.25">
      <c r="A42" s="8" t="str">
        <f>VLOOKUP(B42,'[1]LISTADO ATM'!$A$2:$C$817,3,0)</f>
        <v>ESTE</v>
      </c>
      <c r="B42" s="8">
        <v>843</v>
      </c>
      <c r="C42" s="17" t="str">
        <f>VLOOKUP(B42,'[1]LISTADO ATM'!$A$2:$B$816,2,0)</f>
        <v xml:space="preserve">ATM Oficina Romana Centro </v>
      </c>
      <c r="D42" s="14" t="s">
        <v>18</v>
      </c>
      <c r="E42" s="16">
        <v>335769386</v>
      </c>
    </row>
    <row r="43" spans="1:5" ht="18" x14ac:dyDescent="0.25">
      <c r="A43" s="8" t="str">
        <f>VLOOKUP(B43,'[1]LISTADO ATM'!$A$2:$C$817,3,0)</f>
        <v>NORTE</v>
      </c>
      <c r="B43" s="8">
        <v>969</v>
      </c>
      <c r="C43" s="17" t="str">
        <f>VLOOKUP(B43,'[1]LISTADO ATM'!$A$2:$B$816,2,0)</f>
        <v xml:space="preserve">ATM Oficina El Sol I (Santiago) </v>
      </c>
      <c r="D43" s="14" t="s">
        <v>18</v>
      </c>
      <c r="E43" s="42">
        <v>335769633</v>
      </c>
    </row>
    <row r="44" spans="1:5" ht="18" x14ac:dyDescent="0.25">
      <c r="A44" s="8" t="str">
        <f>VLOOKUP(B44,'[1]LISTADO ATM'!$A$2:$C$817,3,0)</f>
        <v>DISTRITO NACIONAL</v>
      </c>
      <c r="B44" s="8">
        <v>976</v>
      </c>
      <c r="C44" s="17" t="str">
        <f>VLOOKUP(B44,'[1]LISTADO ATM'!$A$2:$B$816,2,0)</f>
        <v xml:space="preserve">ATM Oficina Diamond Plaza I </v>
      </c>
      <c r="D44" s="14" t="s">
        <v>18</v>
      </c>
      <c r="E44" s="43">
        <v>335769630</v>
      </c>
    </row>
    <row r="45" spans="1:5" ht="18" x14ac:dyDescent="0.25">
      <c r="A45" s="8" t="str">
        <f>VLOOKUP(B45,'[1]LISTADO ATM'!$A$2:$C$817,3,0)</f>
        <v>ESTE</v>
      </c>
      <c r="B45" s="8">
        <v>114</v>
      </c>
      <c r="C45" s="17" t="str">
        <f>VLOOKUP(B45,'[1]LISTADO ATM'!$A$2:$B$816,2,0)</f>
        <v xml:space="preserve">ATM Oficina Hato Mayor </v>
      </c>
      <c r="D45" s="14" t="s">
        <v>18</v>
      </c>
      <c r="E45" s="42">
        <v>335769616</v>
      </c>
    </row>
    <row r="46" spans="1:5" ht="18" x14ac:dyDescent="0.25">
      <c r="A46" s="8" t="str">
        <f>VLOOKUP(B46,'[1]LISTADO ATM'!$A$2:$C$817,3,0)</f>
        <v>ESTE</v>
      </c>
      <c r="B46" s="8">
        <v>427</v>
      </c>
      <c r="C46" s="17" t="str">
        <f>VLOOKUP(B46,'[1]LISTADO ATM'!$A$2:$B$816,2,0)</f>
        <v xml:space="preserve">ATM Almacenes Iberia (Hato Mayor) </v>
      </c>
      <c r="D46" s="14" t="s">
        <v>18</v>
      </c>
      <c r="E46" s="42">
        <v>335769856</v>
      </c>
    </row>
    <row r="47" spans="1:5" ht="18" x14ac:dyDescent="0.25">
      <c r="A47" s="8" t="str">
        <f>VLOOKUP(B47,'[1]LISTADO ATM'!$A$2:$C$817,3,0)</f>
        <v>NORTE</v>
      </c>
      <c r="B47" s="8">
        <v>731</v>
      </c>
      <c r="C47" s="17" t="str">
        <f>VLOOKUP(B47,'[1]LISTADO ATM'!$A$2:$B$816,2,0)</f>
        <v xml:space="preserve">ATM UNP Villa González </v>
      </c>
      <c r="D47" s="14" t="s">
        <v>18</v>
      </c>
      <c r="E47" s="8">
        <v>335770467</v>
      </c>
    </row>
    <row r="48" spans="1:5" ht="18" x14ac:dyDescent="0.25">
      <c r="A48" s="8" t="str">
        <f>VLOOKUP(B48,'[1]LISTADO ATM'!$A$2:$C$817,3,0)</f>
        <v>ESTE</v>
      </c>
      <c r="B48" s="8">
        <v>613</v>
      </c>
      <c r="C48" s="17" t="str">
        <f>VLOOKUP(B48,'[1]LISTADO ATM'!$A$2:$B$816,2,0)</f>
        <v xml:space="preserve">ATM Almacenes Zaglul (La Altagracia) </v>
      </c>
      <c r="D48" s="14" t="s">
        <v>18</v>
      </c>
      <c r="E48" s="42">
        <v>335769545</v>
      </c>
    </row>
    <row r="49" spans="1:5" ht="18" x14ac:dyDescent="0.25">
      <c r="A49" s="8" t="str">
        <f>VLOOKUP(B49,'[1]LISTADO ATM'!$A$2:$C$817,3,0)</f>
        <v>DISTRITO NACIONAL</v>
      </c>
      <c r="B49" s="8">
        <v>900</v>
      </c>
      <c r="C49" s="17" t="str">
        <f>VLOOKUP(B49,'[1]LISTADO ATM'!$A$2:$B$816,2,0)</f>
        <v xml:space="preserve">ATM UNP Merca Santo Domingo </v>
      </c>
      <c r="D49" s="14" t="s">
        <v>18</v>
      </c>
      <c r="E49" s="42">
        <v>335769820</v>
      </c>
    </row>
    <row r="50" spans="1:5" ht="18" x14ac:dyDescent="0.25">
      <c r="A50" s="8" t="str">
        <f>VLOOKUP(B50,'[1]LISTADO ATM'!$A$2:$C$817,3,0)</f>
        <v>DISTRITO NACIONAL</v>
      </c>
      <c r="B50" s="8">
        <v>955</v>
      </c>
      <c r="C50" s="17" t="str">
        <f>VLOOKUP(B50,'[1]LISTADO ATM'!$A$2:$B$816,2,0)</f>
        <v xml:space="preserve">ATM Oficina Americana Independencia II </v>
      </c>
      <c r="D50" s="14" t="s">
        <v>18</v>
      </c>
      <c r="E50" s="8">
        <v>335769149</v>
      </c>
    </row>
    <row r="51" spans="1:5" ht="18" x14ac:dyDescent="0.25">
      <c r="A51" s="8" t="str">
        <f>VLOOKUP(B51,'[1]LISTADO ATM'!$A$2:$C$817,3,0)</f>
        <v>SUR</v>
      </c>
      <c r="B51" s="8">
        <v>968</v>
      </c>
      <c r="C51" s="17" t="str">
        <f>VLOOKUP(B51,'[1]LISTADO ATM'!$A$2:$B$816,2,0)</f>
        <v xml:space="preserve">ATM UNP Mercado Baní </v>
      </c>
      <c r="D51" s="14" t="s">
        <v>18</v>
      </c>
      <c r="E51" s="8">
        <v>335770502</v>
      </c>
    </row>
    <row r="52" spans="1:5" ht="18" x14ac:dyDescent="0.25">
      <c r="A52" s="8" t="str">
        <f>VLOOKUP(B52,'[1]LISTADO ATM'!$A$2:$C$817,3,0)</f>
        <v>DISTRITO NACIONAL</v>
      </c>
      <c r="B52" s="8">
        <v>938</v>
      </c>
      <c r="C52" s="17" t="str">
        <f>VLOOKUP(B52,'[1]LISTADO ATM'!$A$2:$B$816,2,0)</f>
        <v xml:space="preserve">ATM Autobanco Oficina Filadelfia Plaza </v>
      </c>
      <c r="D52" s="14" t="s">
        <v>18</v>
      </c>
      <c r="E52" s="42">
        <v>335769548</v>
      </c>
    </row>
    <row r="53" spans="1:5" ht="18.75" thickBot="1" x14ac:dyDescent="0.3">
      <c r="A53" s="8" t="str">
        <f>VLOOKUP(B53,'[1]LISTADO ATM'!$A$2:$C$817,3,0)</f>
        <v>NORTE</v>
      </c>
      <c r="B53" s="8">
        <v>315</v>
      </c>
      <c r="C53" s="17" t="str">
        <f>VLOOKUP(B53,'[1]LISTADO ATM'!$A$2:$B$816,2,0)</f>
        <v xml:space="preserve">ATM Oficina Estrella Sadalá </v>
      </c>
      <c r="D53" s="14" t="s">
        <v>18</v>
      </c>
      <c r="E53" s="42">
        <v>335770356</v>
      </c>
    </row>
    <row r="54" spans="1:5" ht="18.75" thickBot="1" x14ac:dyDescent="0.3">
      <c r="A54" s="12" t="s">
        <v>12</v>
      </c>
      <c r="B54" s="21">
        <f>COUNT(B11:B44)</f>
        <v>34</v>
      </c>
      <c r="C54" s="33"/>
      <c r="D54" s="34"/>
      <c r="E54" s="35"/>
    </row>
    <row r="55" spans="1:5" ht="15.75" thickBot="1" x14ac:dyDescent="0.3"/>
    <row r="56" spans="1:5" ht="18.75" thickBot="1" x14ac:dyDescent="0.3">
      <c r="A56" s="24" t="s">
        <v>10</v>
      </c>
      <c r="B56" s="25"/>
      <c r="C56" s="25"/>
      <c r="D56" s="25"/>
      <c r="E56" s="26"/>
    </row>
    <row r="57" spans="1:5" ht="18" x14ac:dyDescent="0.25">
      <c r="A57" s="6" t="s">
        <v>5</v>
      </c>
      <c r="B57" s="13" t="s">
        <v>6</v>
      </c>
      <c r="C57" s="7" t="s">
        <v>7</v>
      </c>
      <c r="D57" s="7" t="s">
        <v>8</v>
      </c>
      <c r="E57" s="7" t="s">
        <v>9</v>
      </c>
    </row>
    <row r="58" spans="1:5" ht="18" x14ac:dyDescent="0.25">
      <c r="A58" s="8" t="str">
        <f>VLOOKUP(B58,'[1]LISTADO ATM'!$A$2:$C$817,3,0)</f>
        <v>DISTRITO NACIONAL</v>
      </c>
      <c r="B58" s="8">
        <v>318</v>
      </c>
      <c r="C58" s="17" t="str">
        <f>VLOOKUP(B58,'[1]LISTADO ATM'!$A$2:$B$816,2,0)</f>
        <v>ATM Autoservicio Lope de Vega</v>
      </c>
      <c r="D58" s="9" t="s">
        <v>11</v>
      </c>
      <c r="E58" s="8">
        <v>335770457</v>
      </c>
    </row>
    <row r="59" spans="1:5" ht="18" x14ac:dyDescent="0.25">
      <c r="A59" s="8" t="str">
        <f>VLOOKUP(B59,'[1]LISTADO ATM'!$A$2:$C$817,3,0)</f>
        <v>ESTE</v>
      </c>
      <c r="B59" s="8">
        <v>158</v>
      </c>
      <c r="C59" s="17" t="str">
        <f>VLOOKUP(B59,'[1]LISTADO ATM'!$A$2:$B$816,2,0)</f>
        <v xml:space="preserve">ATM Oficina Romana Norte </v>
      </c>
      <c r="D59" s="18" t="s">
        <v>11</v>
      </c>
      <c r="E59" s="42">
        <v>335769631</v>
      </c>
    </row>
    <row r="60" spans="1:5" ht="18" x14ac:dyDescent="0.25">
      <c r="A60" s="8" t="str">
        <f>VLOOKUP(B60,'[1]LISTADO ATM'!$A$2:$C$817,3,0)</f>
        <v>DISTRITO NACIONAL</v>
      </c>
      <c r="B60" s="8">
        <v>554</v>
      </c>
      <c r="C60" s="17" t="str">
        <f>VLOOKUP(B60,'[1]LISTADO ATM'!$A$2:$B$816,2,0)</f>
        <v xml:space="preserve">ATM Oficina Isabel La Católica I </v>
      </c>
      <c r="D60" s="18" t="s">
        <v>11</v>
      </c>
      <c r="E60" s="8">
        <v>335770459</v>
      </c>
    </row>
    <row r="61" spans="1:5" ht="18" x14ac:dyDescent="0.25">
      <c r="A61" s="8" t="str">
        <f>VLOOKUP(B61,'[1]LISTADO ATM'!$A$2:$C$817,3,0)</f>
        <v>DISTRITO NACIONAL</v>
      </c>
      <c r="B61" s="8">
        <v>377</v>
      </c>
      <c r="C61" s="17" t="str">
        <f>VLOOKUP(B61,'[1]LISTADO ATM'!$A$2:$B$816,2,0)</f>
        <v>ATM Estación del Metro Eduardo Brito</v>
      </c>
      <c r="D61" s="18" t="s">
        <v>11</v>
      </c>
      <c r="E61" s="8">
        <v>335769464</v>
      </c>
    </row>
    <row r="62" spans="1:5" ht="18" x14ac:dyDescent="0.25">
      <c r="A62" s="8" t="str">
        <f>VLOOKUP(B62,'[1]LISTADO ATM'!$A$2:$C$817,3,0)</f>
        <v>DISTRITO NACIONAL</v>
      </c>
      <c r="B62" s="8">
        <v>437</v>
      </c>
      <c r="C62" s="17" t="str">
        <f>VLOOKUP(B62,'[1]LISTADO ATM'!$A$2:$B$816,2,0)</f>
        <v xml:space="preserve">ATM Autobanco Torre III </v>
      </c>
      <c r="D62" s="18" t="s">
        <v>11</v>
      </c>
      <c r="E62" s="42">
        <v>335769937</v>
      </c>
    </row>
    <row r="63" spans="1:5" ht="18" x14ac:dyDescent="0.25">
      <c r="A63" s="8" t="str">
        <f>VLOOKUP(B63,'[1]LISTADO ATM'!$A$2:$C$817,3,0)</f>
        <v>DISTRITO NACIONAL</v>
      </c>
      <c r="B63" s="8">
        <v>642</v>
      </c>
      <c r="C63" s="17" t="str">
        <f>VLOOKUP(B63,'[1]LISTADO ATM'!$A$2:$B$816,2,0)</f>
        <v xml:space="preserve">ATM OMSA Sto. Dgo. </v>
      </c>
      <c r="D63" s="18" t="s">
        <v>11</v>
      </c>
      <c r="E63" s="8">
        <v>335770465</v>
      </c>
    </row>
    <row r="64" spans="1:5" ht="18" x14ac:dyDescent="0.25">
      <c r="A64" s="8" t="str">
        <f>VLOOKUP(B64,'[1]LISTADO ATM'!$A$2:$C$817,3,0)</f>
        <v>DISTRITO NACIONAL</v>
      </c>
      <c r="B64" s="8">
        <v>753</v>
      </c>
      <c r="C64" s="17" t="str">
        <f>VLOOKUP(B64,'[1]LISTADO ATM'!$A$2:$B$816,2,0)</f>
        <v xml:space="preserve">ATM S/M Nacional Tiradentes </v>
      </c>
      <c r="D64" s="18" t="s">
        <v>11</v>
      </c>
      <c r="E64" s="8">
        <v>335770471</v>
      </c>
    </row>
    <row r="65" spans="1:5" ht="18" x14ac:dyDescent="0.25">
      <c r="A65" s="8" t="str">
        <f>VLOOKUP(B65,'[1]LISTADO ATM'!$A$2:$C$817,3,0)</f>
        <v>NORTE</v>
      </c>
      <c r="B65" s="8">
        <v>950</v>
      </c>
      <c r="C65" s="17" t="str">
        <f>VLOOKUP(B65,'[1]LISTADO ATM'!$A$2:$B$816,2,0)</f>
        <v xml:space="preserve">ATM Oficina Monterrico </v>
      </c>
      <c r="D65" s="18" t="s">
        <v>11</v>
      </c>
      <c r="E65" s="8">
        <v>335770479</v>
      </c>
    </row>
    <row r="66" spans="1:5" ht="18" x14ac:dyDescent="0.25">
      <c r="A66" s="8" t="str">
        <f>VLOOKUP(B66,'[1]LISTADO ATM'!$A$2:$C$817,3,0)</f>
        <v>ESTE</v>
      </c>
      <c r="B66" s="8">
        <v>660</v>
      </c>
      <c r="C66" s="17" t="str">
        <f>VLOOKUP(B66,'[1]LISTADO ATM'!$A$2:$B$816,2,0)</f>
        <v>ATM Oficina Romana Norte II</v>
      </c>
      <c r="D66" s="18" t="s">
        <v>11</v>
      </c>
      <c r="E66" s="42">
        <v>335769632</v>
      </c>
    </row>
    <row r="67" spans="1:5" ht="18" x14ac:dyDescent="0.25">
      <c r="A67" s="8" t="str">
        <f>VLOOKUP(B67,'[1]LISTADO ATM'!$A$2:$C$817,3,0)</f>
        <v>ESTE</v>
      </c>
      <c r="B67" s="8">
        <v>742</v>
      </c>
      <c r="C67" s="17" t="str">
        <f>VLOOKUP(B67,'[1]LISTADO ATM'!$A$2:$B$816,2,0)</f>
        <v xml:space="preserve">ATM Oficina Plaza del Rey (La Romana) </v>
      </c>
      <c r="D67" s="18" t="s">
        <v>11</v>
      </c>
      <c r="E67" s="42">
        <v>335769625</v>
      </c>
    </row>
    <row r="68" spans="1:5" ht="18" x14ac:dyDescent="0.25">
      <c r="A68" s="8" t="str">
        <f>VLOOKUP(B68,'[1]LISTADO ATM'!$A$2:$C$817,3,0)</f>
        <v>DISTRITO NACIONAL</v>
      </c>
      <c r="B68" s="8">
        <v>743</v>
      </c>
      <c r="C68" s="17" t="str">
        <f>VLOOKUP(B68,'[1]LISTADO ATM'!$A$2:$B$816,2,0)</f>
        <v xml:space="preserve">ATM Oficina Los Frailes </v>
      </c>
      <c r="D68" s="18" t="s">
        <v>11</v>
      </c>
      <c r="E68" s="8">
        <v>335769350</v>
      </c>
    </row>
    <row r="69" spans="1:5" ht="18" x14ac:dyDescent="0.25">
      <c r="A69" s="8" t="str">
        <f>VLOOKUP(B69,'[1]LISTADO ATM'!$A$2:$C$817,3,0)</f>
        <v>DISTRITO NACIONAL</v>
      </c>
      <c r="B69" s="8">
        <v>678</v>
      </c>
      <c r="C69" s="17" t="str">
        <f>VLOOKUP(B69,'[1]LISTADO ATM'!$A$2:$B$816,2,0)</f>
        <v>ATM Eco Petroleo San Isidro</v>
      </c>
      <c r="D69" s="18" t="s">
        <v>11</v>
      </c>
      <c r="E69" s="8">
        <v>335770367</v>
      </c>
    </row>
    <row r="70" spans="1:5" ht="18" x14ac:dyDescent="0.25">
      <c r="A70" s="8" t="str">
        <f>VLOOKUP(B70,'[1]LISTADO ATM'!$A$2:$C$817,3,0)</f>
        <v>DISTRITO NACIONAL</v>
      </c>
      <c r="B70" s="8">
        <v>927</v>
      </c>
      <c r="C70" s="17" t="str">
        <f>VLOOKUP(B70,'[1]LISTADO ATM'!$A$2:$B$816,2,0)</f>
        <v>ATM S/M Bravo La Esperilla</v>
      </c>
      <c r="D70" s="18" t="s">
        <v>11</v>
      </c>
      <c r="E70" s="8">
        <v>335770376</v>
      </c>
    </row>
    <row r="71" spans="1:5" ht="18" x14ac:dyDescent="0.25">
      <c r="A71" s="8" t="str">
        <f>VLOOKUP(B71,'[1]LISTADO ATM'!$A$2:$C$817,3,0)</f>
        <v>DISTRITO NACIONAL</v>
      </c>
      <c r="B71" s="8">
        <v>823</v>
      </c>
      <c r="C71" s="17" t="str">
        <f>VLOOKUP(B71,'[1]LISTADO ATM'!$A$2:$B$816,2,0)</f>
        <v xml:space="preserve">ATM UNP El Carril (Haina) </v>
      </c>
      <c r="D71" s="18" t="s">
        <v>11</v>
      </c>
      <c r="E71" s="8">
        <v>335770379</v>
      </c>
    </row>
    <row r="72" spans="1:5" ht="18" x14ac:dyDescent="0.25">
      <c r="A72" s="8" t="str">
        <f>VLOOKUP(B72,'[1]LISTADO ATM'!$A$2:$C$817,3,0)</f>
        <v>DISTRITO NACIONAL</v>
      </c>
      <c r="B72" s="8">
        <v>559</v>
      </c>
      <c r="C72" s="17" t="str">
        <f>VLOOKUP(B72,'[1]LISTADO ATM'!$A$2:$B$816,2,0)</f>
        <v xml:space="preserve">ATM UNP Metro I </v>
      </c>
      <c r="D72" s="18" t="s">
        <v>11</v>
      </c>
      <c r="E72" s="8">
        <v>335770605</v>
      </c>
    </row>
    <row r="73" spans="1:5" ht="18" x14ac:dyDescent="0.25">
      <c r="A73" s="8" t="str">
        <f>VLOOKUP(B73,'[1]LISTADO ATM'!$A$2:$C$817,3,0)</f>
        <v>DISTRITO NACIONAL</v>
      </c>
      <c r="B73" s="8">
        <v>438</v>
      </c>
      <c r="C73" s="17" t="str">
        <f>VLOOKUP(B73,'[1]LISTADO ATM'!$A$2:$B$816,2,0)</f>
        <v xml:space="preserve">ATM Autobanco Torre IV </v>
      </c>
      <c r="D73" s="18" t="s">
        <v>11</v>
      </c>
      <c r="E73" s="8">
        <v>335770483</v>
      </c>
    </row>
    <row r="74" spans="1:5" ht="18" x14ac:dyDescent="0.25">
      <c r="A74" s="8" t="str">
        <f>VLOOKUP(B74,'[1]LISTADO ATM'!$A$2:$C$817,3,0)</f>
        <v>ESTE</v>
      </c>
      <c r="B74" s="8">
        <v>429</v>
      </c>
      <c r="C74" s="17" t="str">
        <f>VLOOKUP(B74,'[1]LISTADO ATM'!$A$2:$B$816,2,0)</f>
        <v xml:space="preserve">ATM Oficina Jumbo La Romana </v>
      </c>
      <c r="D74" s="18" t="s">
        <v>11</v>
      </c>
      <c r="E74" s="42">
        <v>335769613</v>
      </c>
    </row>
    <row r="75" spans="1:5" ht="18.75" thickBot="1" x14ac:dyDescent="0.3">
      <c r="A75" s="8" t="str">
        <f>VLOOKUP(B75,'[1]LISTADO ATM'!$A$2:$C$817,3,0)</f>
        <v>ESTE</v>
      </c>
      <c r="B75" s="8">
        <v>330</v>
      </c>
      <c r="C75" s="17" t="str">
        <f>VLOOKUP(B75,'[1]LISTADO ATM'!$A$2:$B$816,2,0)</f>
        <v xml:space="preserve">ATM Oficina Boulevard (Higuey) </v>
      </c>
      <c r="D75" s="18" t="s">
        <v>11</v>
      </c>
      <c r="E75" s="8">
        <v>335770618</v>
      </c>
    </row>
    <row r="76" spans="1:5" ht="18.75" thickBot="1" x14ac:dyDescent="0.3">
      <c r="A76" s="19" t="s">
        <v>12</v>
      </c>
      <c r="B76" s="21">
        <f>COUNT(B58:B75)</f>
        <v>18</v>
      </c>
      <c r="C76" s="20"/>
      <c r="D76" s="20"/>
      <c r="E76" s="20"/>
    </row>
    <row r="77" spans="1:5" ht="15.75" thickBot="1" x14ac:dyDescent="0.3"/>
    <row r="78" spans="1:5" ht="18.75" thickBot="1" x14ac:dyDescent="0.3">
      <c r="A78" s="24" t="s">
        <v>13</v>
      </c>
      <c r="B78" s="25"/>
      <c r="C78" s="25"/>
      <c r="D78" s="25"/>
      <c r="E78" s="26"/>
    </row>
    <row r="79" spans="1:5" ht="18" x14ac:dyDescent="0.25">
      <c r="A79" s="6" t="s">
        <v>5</v>
      </c>
      <c r="B79" s="13" t="s">
        <v>6</v>
      </c>
      <c r="C79" s="7" t="s">
        <v>7</v>
      </c>
      <c r="D79" s="7" t="s">
        <v>8</v>
      </c>
      <c r="E79" s="7" t="s">
        <v>9</v>
      </c>
    </row>
    <row r="80" spans="1:5" ht="18" x14ac:dyDescent="0.25">
      <c r="A80" s="8" t="str">
        <f>VLOOKUP(B80,'[1]LISTADO ATM'!$A$2:$C$817,3,0)</f>
        <v>NORTE</v>
      </c>
      <c r="B80" s="8">
        <v>882</v>
      </c>
      <c r="C80" s="17" t="str">
        <f>VLOOKUP(B80,'[1]LISTADO ATM'!$A$2:$B$816,2,0)</f>
        <v xml:space="preserve">ATM Oficina Moca II </v>
      </c>
      <c r="D80" s="8" t="s">
        <v>14</v>
      </c>
      <c r="E80" s="8">
        <v>335770485</v>
      </c>
    </row>
    <row r="81" spans="1:5" ht="18" x14ac:dyDescent="0.25">
      <c r="A81" s="8" t="str">
        <f>VLOOKUP(B81,'[1]LISTADO ATM'!$A$2:$C$817,3,0)</f>
        <v>DISTRITO NACIONAL</v>
      </c>
      <c r="B81" s="8">
        <v>355</v>
      </c>
      <c r="C81" s="17" t="str">
        <f>VLOOKUP(B81,'[1]LISTADO ATM'!$A$2:$B$816,2,0)</f>
        <v xml:space="preserve">ATM UNP Metro II </v>
      </c>
      <c r="D81" s="8" t="s">
        <v>14</v>
      </c>
      <c r="E81" s="42">
        <v>335769628</v>
      </c>
    </row>
    <row r="82" spans="1:5" ht="18" x14ac:dyDescent="0.25">
      <c r="A82" s="8" t="str">
        <f>VLOOKUP(B82,'[1]LISTADO ATM'!$A$2:$C$817,3,0)</f>
        <v>DISTRITO NACIONAL</v>
      </c>
      <c r="B82" s="8">
        <v>435</v>
      </c>
      <c r="C82" s="17" t="str">
        <f>VLOOKUP(B82,'[1]LISTADO ATM'!$A$2:$B$816,2,0)</f>
        <v xml:space="preserve">ATM Autobanco Torre I </v>
      </c>
      <c r="D82" s="8" t="s">
        <v>14</v>
      </c>
      <c r="E82" s="42">
        <v>335769958</v>
      </c>
    </row>
    <row r="83" spans="1:5" ht="18" x14ac:dyDescent="0.25">
      <c r="A83" s="8" t="str">
        <f>VLOOKUP(B83,'[1]LISTADO ATM'!$A$2:$C$817,3,0)</f>
        <v>DISTRITO NACIONAL</v>
      </c>
      <c r="B83" s="8">
        <v>577</v>
      </c>
      <c r="C83" s="17" t="str">
        <f>VLOOKUP(B83,'[1]LISTADO ATM'!$A$2:$B$816,2,0)</f>
        <v xml:space="preserve">ATM Olé Ave. Duarte </v>
      </c>
      <c r="D83" s="8" t="s">
        <v>14</v>
      </c>
      <c r="E83" s="42">
        <v>335769635</v>
      </c>
    </row>
    <row r="84" spans="1:5" ht="18" x14ac:dyDescent="0.25">
      <c r="A84" s="8" t="str">
        <f>VLOOKUP(B84,'[1]LISTADO ATM'!$A$2:$C$817,3,0)</f>
        <v>ESTE</v>
      </c>
      <c r="B84" s="8">
        <v>673</v>
      </c>
      <c r="C84" s="17" t="str">
        <f>VLOOKUP(B84,'[1]LISTADO ATM'!$A$2:$B$816,2,0)</f>
        <v>ATM Clínica Dr. Cruz Jiminián</v>
      </c>
      <c r="D84" s="8" t="s">
        <v>14</v>
      </c>
      <c r="E84" s="42">
        <v>335769626</v>
      </c>
    </row>
    <row r="85" spans="1:5" ht="18" x14ac:dyDescent="0.25">
      <c r="A85" s="8" t="str">
        <f>VLOOKUP(B85,'[1]LISTADO ATM'!$A$2:$C$817,3,0)</f>
        <v>DISTRITO NACIONAL</v>
      </c>
      <c r="B85" s="8">
        <v>931</v>
      </c>
      <c r="C85" s="17" t="str">
        <f>VLOOKUP(B85,'[1]LISTADO ATM'!$A$2:$B$816,2,0)</f>
        <v xml:space="preserve">ATM Autobanco Luperón I </v>
      </c>
      <c r="D85" s="8" t="s">
        <v>14</v>
      </c>
      <c r="E85" s="8">
        <v>335770488</v>
      </c>
    </row>
    <row r="86" spans="1:5" ht="18" x14ac:dyDescent="0.25">
      <c r="A86" s="8" t="str">
        <f>VLOOKUP(B86,'[1]LISTADO ATM'!$A$2:$C$817,3,0)</f>
        <v>DISTRITO NACIONAL</v>
      </c>
      <c r="B86" s="8">
        <v>719</v>
      </c>
      <c r="C86" s="17" t="str">
        <f>VLOOKUP(B86,'[1]LISTADO ATM'!$A$2:$B$816,2,0)</f>
        <v xml:space="preserve">ATM Ayuntamiento Municipal San Luís </v>
      </c>
      <c r="D86" s="8" t="s">
        <v>14</v>
      </c>
      <c r="E86" s="42">
        <v>335769547</v>
      </c>
    </row>
    <row r="87" spans="1:5" ht="18" x14ac:dyDescent="0.25">
      <c r="A87" s="8" t="str">
        <f>VLOOKUP(B87,'[1]LISTADO ATM'!$A$2:$C$817,3,0)</f>
        <v>DISTRITO NACIONAL</v>
      </c>
      <c r="B87" s="8">
        <v>958</v>
      </c>
      <c r="C87" s="17" t="str">
        <f>VLOOKUP(B87,'[1]LISTADO ATM'!$A$2:$B$816,2,0)</f>
        <v xml:space="preserve">ATM Olé Aut. San Isidro </v>
      </c>
      <c r="D87" s="8" t="s">
        <v>14</v>
      </c>
      <c r="E87" s="8">
        <v>335770494</v>
      </c>
    </row>
    <row r="88" spans="1:5" ht="18.75" thickBot="1" x14ac:dyDescent="0.3">
      <c r="A88" s="8" t="e">
        <f>VLOOKUP(B88,'[1]LISTADO ATM'!$A$2:$C$817,3,0)</f>
        <v>#N/A</v>
      </c>
      <c r="B88" s="8">
        <v>600</v>
      </c>
      <c r="C88" s="17" t="e">
        <f>VLOOKUP(B88,'[1]LISTADO ATM'!$A$2:$B$816,2,0)</f>
        <v>#N/A</v>
      </c>
      <c r="D88" s="8" t="s">
        <v>14</v>
      </c>
      <c r="E88" s="42">
        <v>335770500</v>
      </c>
    </row>
    <row r="89" spans="1:5" ht="18.75" thickBot="1" x14ac:dyDescent="0.3">
      <c r="A89" s="12" t="s">
        <v>12</v>
      </c>
      <c r="B89" s="21">
        <f>COUNT(B80:B88)</f>
        <v>9</v>
      </c>
      <c r="C89" s="10"/>
      <c r="D89" s="10"/>
      <c r="E89" s="11"/>
    </row>
    <row r="90" spans="1:5" ht="15.75" thickBot="1" x14ac:dyDescent="0.3"/>
    <row r="91" spans="1:5" ht="18.75" thickBot="1" x14ac:dyDescent="0.3">
      <c r="A91" s="36" t="s">
        <v>15</v>
      </c>
      <c r="B91" s="37"/>
    </row>
    <row r="92" spans="1:5" ht="18.75" thickBot="1" x14ac:dyDescent="0.3">
      <c r="A92" s="38">
        <f>+B76+B89</f>
        <v>27</v>
      </c>
      <c r="B92" s="39"/>
    </row>
    <row r="93" spans="1:5" ht="15.75" thickBot="1" x14ac:dyDescent="0.3"/>
    <row r="94" spans="1:5" ht="18.75" thickBot="1" x14ac:dyDescent="0.3">
      <c r="A94" s="24" t="s">
        <v>16</v>
      </c>
      <c r="B94" s="25"/>
      <c r="C94" s="25"/>
      <c r="D94" s="25"/>
      <c r="E94" s="26"/>
    </row>
    <row r="95" spans="1:5" ht="18" x14ac:dyDescent="0.25">
      <c r="A95" s="6" t="s">
        <v>5</v>
      </c>
      <c r="B95" s="13" t="s">
        <v>6</v>
      </c>
      <c r="C95" s="13" t="s">
        <v>7</v>
      </c>
      <c r="D95" s="40" t="s">
        <v>8</v>
      </c>
      <c r="E95" s="41"/>
    </row>
    <row r="96" spans="1:5" ht="18" x14ac:dyDescent="0.25">
      <c r="A96" s="8" t="str">
        <f>VLOOKUP(B96,'[1]LISTADO ATM'!$A$2:$C$817,3,0)</f>
        <v>DISTRITO NACIONAL</v>
      </c>
      <c r="B96" s="8">
        <v>175</v>
      </c>
      <c r="C96" s="17" t="str">
        <f>VLOOKUP(B96,'[1]LISTADO ATM'!$A$2:$B$816,2,0)</f>
        <v xml:space="preserve">ATM Dirección de Ingeniería </v>
      </c>
      <c r="D96" s="22" t="s">
        <v>17</v>
      </c>
      <c r="E96" s="23"/>
    </row>
    <row r="97" spans="1:5" ht="18" x14ac:dyDescent="0.25">
      <c r="A97" s="8" t="str">
        <f>VLOOKUP(B97,'[1]LISTADO ATM'!$A$2:$C$817,3,0)</f>
        <v>DISTRITO NACIONAL</v>
      </c>
      <c r="B97" s="8">
        <v>860</v>
      </c>
      <c r="C97" s="17" t="str">
        <f>VLOOKUP(B97,'[1]LISTADO ATM'!$A$2:$B$816,2,0)</f>
        <v xml:space="preserve">ATM Oficina Bella Vista 27 de Febrero I </v>
      </c>
      <c r="D97" s="22" t="s">
        <v>19</v>
      </c>
      <c r="E97" s="23"/>
    </row>
    <row r="98" spans="1:5" ht="18" x14ac:dyDescent="0.25">
      <c r="A98" s="8" t="str">
        <f>VLOOKUP(B98,'[1]LISTADO ATM'!$A$2:$C$817,3,0)</f>
        <v>DISTRITO NACIONAL</v>
      </c>
      <c r="B98" s="8">
        <v>354</v>
      </c>
      <c r="C98" s="17" t="str">
        <f>VLOOKUP(B98,'[1]LISTADO ATM'!$A$2:$B$816,2,0)</f>
        <v xml:space="preserve">ATM Oficina Núñez de Cáceres II </v>
      </c>
      <c r="D98" s="22" t="s">
        <v>17</v>
      </c>
      <c r="E98" s="23"/>
    </row>
    <row r="99" spans="1:5" ht="18" x14ac:dyDescent="0.25">
      <c r="A99" s="8" t="str">
        <f>VLOOKUP(B99,'[1]LISTADO ATM'!$A$2:$C$817,3,0)</f>
        <v>DISTRITO NACIONAL</v>
      </c>
      <c r="B99" s="8">
        <v>560</v>
      </c>
      <c r="C99" s="17" t="str">
        <f>VLOOKUP(B99,'[1]LISTADO ATM'!$A$2:$B$816,2,0)</f>
        <v xml:space="preserve">ATM Junta Central Electoral </v>
      </c>
      <c r="D99" s="22" t="s">
        <v>17</v>
      </c>
      <c r="E99" s="23"/>
    </row>
    <row r="100" spans="1:5" ht="18" x14ac:dyDescent="0.25">
      <c r="A100" s="8" t="str">
        <f>VLOOKUP(B100,'[1]LISTADO ATM'!$A$2:$C$817,3,0)</f>
        <v>DISTRITO NACIONAL</v>
      </c>
      <c r="B100" s="8">
        <v>835</v>
      </c>
      <c r="C100" s="17" t="str">
        <f>VLOOKUP(B100,'[1]LISTADO ATM'!$A$2:$B$816,2,0)</f>
        <v xml:space="preserve">ATM UNP Megacentro </v>
      </c>
      <c r="D100" s="22" t="s">
        <v>17</v>
      </c>
      <c r="E100" s="23"/>
    </row>
    <row r="101" spans="1:5" ht="18.75" thickBot="1" x14ac:dyDescent="0.3">
      <c r="A101" s="8" t="str">
        <f>VLOOKUP(B101,'[1]LISTADO ATM'!$A$2:$C$817,3,0)</f>
        <v>NORTE</v>
      </c>
      <c r="B101" s="8">
        <v>857</v>
      </c>
      <c r="C101" s="17" t="str">
        <f>VLOOKUP(B101,'[1]LISTADO ATM'!$A$2:$B$816,2,0)</f>
        <v xml:space="preserve">ATM Oficina Los Alamos </v>
      </c>
      <c r="D101" s="22" t="s">
        <v>17</v>
      </c>
      <c r="E101" s="23"/>
    </row>
    <row r="102" spans="1:5" ht="18.75" thickBot="1" x14ac:dyDescent="0.3">
      <c r="A102" s="12" t="s">
        <v>12</v>
      </c>
      <c r="B102" s="21">
        <f>COUNT(B96:B101)</f>
        <v>6</v>
      </c>
      <c r="C102" s="10"/>
      <c r="D102" s="10"/>
      <c r="E102" s="11"/>
    </row>
  </sheetData>
  <mergeCells count="17">
    <mergeCell ref="D96:E96"/>
    <mergeCell ref="D97:E97"/>
    <mergeCell ref="A91:B91"/>
    <mergeCell ref="A92:B92"/>
    <mergeCell ref="A94:E94"/>
    <mergeCell ref="D95:E95"/>
    <mergeCell ref="A78:E78"/>
    <mergeCell ref="A2:E2"/>
    <mergeCell ref="A3:E3"/>
    <mergeCell ref="A4:E4"/>
    <mergeCell ref="A9:E9"/>
    <mergeCell ref="C54:E54"/>
    <mergeCell ref="A56:E56"/>
    <mergeCell ref="D98:E98"/>
    <mergeCell ref="D99:E99"/>
    <mergeCell ref="D100:E100"/>
    <mergeCell ref="D101:E101"/>
  </mergeCells>
  <phoneticPr fontId="11" type="noConversion"/>
  <conditionalFormatting sqref="B60">
    <cfRule type="duplicateValues" dxfId="96" priority="117"/>
  </conditionalFormatting>
  <conditionalFormatting sqref="B88">
    <cfRule type="duplicateValues" dxfId="95" priority="116"/>
  </conditionalFormatting>
  <conditionalFormatting sqref="B82">
    <cfRule type="duplicateValues" dxfId="94" priority="114"/>
  </conditionalFormatting>
  <conditionalFormatting sqref="B83">
    <cfRule type="duplicateValues" dxfId="93" priority="113"/>
  </conditionalFormatting>
  <conditionalFormatting sqref="B81">
    <cfRule type="duplicateValues" dxfId="92" priority="111"/>
  </conditionalFormatting>
  <conditionalFormatting sqref="E11">
    <cfRule type="duplicateValues" dxfId="91" priority="99"/>
  </conditionalFormatting>
  <conditionalFormatting sqref="E11">
    <cfRule type="duplicateValues" dxfId="90" priority="98"/>
  </conditionalFormatting>
  <conditionalFormatting sqref="E11">
    <cfRule type="duplicateValues" dxfId="89" priority="97"/>
  </conditionalFormatting>
  <conditionalFormatting sqref="E11">
    <cfRule type="duplicateValues" dxfId="88" priority="95"/>
    <cfRule type="duplicateValues" dxfId="87" priority="96"/>
  </conditionalFormatting>
  <conditionalFormatting sqref="E11">
    <cfRule type="duplicateValues" dxfId="86" priority="94"/>
  </conditionalFormatting>
  <conditionalFormatting sqref="B96 B80">
    <cfRule type="duplicateValues" dxfId="85" priority="86"/>
  </conditionalFormatting>
  <conditionalFormatting sqref="B90:B94 B55:B56 B58:B59 B77:B78 B61 B2:B9">
    <cfRule type="duplicateValues" dxfId="84" priority="81"/>
  </conditionalFormatting>
  <conditionalFormatting sqref="B90:B94">
    <cfRule type="duplicateValues" dxfId="83" priority="76"/>
  </conditionalFormatting>
  <conditionalFormatting sqref="B90:B94">
    <cfRule type="duplicateValues" dxfId="82" priority="230"/>
  </conditionalFormatting>
  <conditionalFormatting sqref="B26:B27">
    <cfRule type="duplicateValues" dxfId="81" priority="62"/>
  </conditionalFormatting>
  <conditionalFormatting sqref="B28">
    <cfRule type="duplicateValues" dxfId="80" priority="61"/>
  </conditionalFormatting>
  <conditionalFormatting sqref="B29:B31">
    <cfRule type="duplicateValues" dxfId="79" priority="60"/>
  </conditionalFormatting>
  <conditionalFormatting sqref="B32">
    <cfRule type="duplicateValues" dxfId="78" priority="58"/>
  </conditionalFormatting>
  <conditionalFormatting sqref="B33:B34">
    <cfRule type="duplicateValues" dxfId="77" priority="59"/>
  </conditionalFormatting>
  <conditionalFormatting sqref="B38">
    <cfRule type="duplicateValues" dxfId="76" priority="56"/>
  </conditionalFormatting>
  <conditionalFormatting sqref="B37">
    <cfRule type="duplicateValues" dxfId="75" priority="55"/>
  </conditionalFormatting>
  <conditionalFormatting sqref="B39">
    <cfRule type="duplicateValues" dxfId="74" priority="54"/>
  </conditionalFormatting>
  <conditionalFormatting sqref="B41">
    <cfRule type="duplicateValues" dxfId="73" priority="53"/>
  </conditionalFormatting>
  <conditionalFormatting sqref="E12:E22">
    <cfRule type="duplicateValues" dxfId="72" priority="375"/>
  </conditionalFormatting>
  <conditionalFormatting sqref="E12:E22">
    <cfRule type="duplicateValues" dxfId="71" priority="376"/>
    <cfRule type="duplicateValues" dxfId="70" priority="377"/>
  </conditionalFormatting>
  <conditionalFormatting sqref="E69">
    <cfRule type="duplicateValues" dxfId="69" priority="43"/>
  </conditionalFormatting>
  <conditionalFormatting sqref="E69">
    <cfRule type="duplicateValues" dxfId="68" priority="42"/>
  </conditionalFormatting>
  <conditionalFormatting sqref="E69">
    <cfRule type="duplicateValues" dxfId="67" priority="40"/>
    <cfRule type="duplicateValues" dxfId="66" priority="41"/>
  </conditionalFormatting>
  <conditionalFormatting sqref="E69">
    <cfRule type="duplicateValues" dxfId="65" priority="39"/>
  </conditionalFormatting>
  <conditionalFormatting sqref="E69">
    <cfRule type="duplicateValues" dxfId="64" priority="44"/>
  </conditionalFormatting>
  <conditionalFormatting sqref="E69">
    <cfRule type="duplicateValues" dxfId="63" priority="45"/>
  </conditionalFormatting>
  <conditionalFormatting sqref="E45">
    <cfRule type="duplicateValues" dxfId="62" priority="33"/>
  </conditionalFormatting>
  <conditionalFormatting sqref="E45">
    <cfRule type="duplicateValues" dxfId="61" priority="34"/>
    <cfRule type="duplicateValues" dxfId="60" priority="35"/>
  </conditionalFormatting>
  <conditionalFormatting sqref="E1:E1048576">
    <cfRule type="duplicateValues" dxfId="59" priority="7"/>
    <cfRule type="duplicateValues" dxfId="58" priority="32"/>
  </conditionalFormatting>
  <conditionalFormatting sqref="E46">
    <cfRule type="duplicateValues" dxfId="57" priority="29"/>
  </conditionalFormatting>
  <conditionalFormatting sqref="E46">
    <cfRule type="duplicateValues" dxfId="56" priority="30"/>
    <cfRule type="duplicateValues" dxfId="55" priority="31"/>
  </conditionalFormatting>
  <conditionalFormatting sqref="E47">
    <cfRule type="duplicateValues" dxfId="54" priority="26"/>
  </conditionalFormatting>
  <conditionalFormatting sqref="E47">
    <cfRule type="duplicateValues" dxfId="53" priority="27"/>
    <cfRule type="duplicateValues" dxfId="52" priority="28"/>
  </conditionalFormatting>
  <conditionalFormatting sqref="E48">
    <cfRule type="duplicateValues" dxfId="51" priority="23"/>
  </conditionalFormatting>
  <conditionalFormatting sqref="E48">
    <cfRule type="duplicateValues" dxfId="50" priority="24"/>
    <cfRule type="duplicateValues" dxfId="49" priority="25"/>
  </conditionalFormatting>
  <conditionalFormatting sqref="E49">
    <cfRule type="duplicateValues" dxfId="48" priority="20"/>
  </conditionalFormatting>
  <conditionalFormatting sqref="E49">
    <cfRule type="duplicateValues" dxfId="47" priority="21"/>
    <cfRule type="duplicateValues" dxfId="46" priority="22"/>
  </conditionalFormatting>
  <conditionalFormatting sqref="B62:B65">
    <cfRule type="duplicateValues" dxfId="45" priority="706"/>
  </conditionalFormatting>
  <conditionalFormatting sqref="B66">
    <cfRule type="duplicateValues" dxfId="44" priority="796"/>
  </conditionalFormatting>
  <conditionalFormatting sqref="E51">
    <cfRule type="duplicateValues" dxfId="43" priority="14"/>
  </conditionalFormatting>
  <conditionalFormatting sqref="E51">
    <cfRule type="duplicateValues" dxfId="42" priority="15"/>
    <cfRule type="duplicateValues" dxfId="41" priority="16"/>
  </conditionalFormatting>
  <conditionalFormatting sqref="E52">
    <cfRule type="duplicateValues" dxfId="40" priority="11"/>
  </conditionalFormatting>
  <conditionalFormatting sqref="E52">
    <cfRule type="duplicateValues" dxfId="39" priority="12"/>
    <cfRule type="duplicateValues" dxfId="38" priority="13"/>
  </conditionalFormatting>
  <conditionalFormatting sqref="E53">
    <cfRule type="duplicateValues" dxfId="37" priority="8"/>
  </conditionalFormatting>
  <conditionalFormatting sqref="E53">
    <cfRule type="duplicateValues" dxfId="36" priority="9"/>
    <cfRule type="duplicateValues" dxfId="35" priority="10"/>
  </conditionalFormatting>
  <conditionalFormatting sqref="B84:B88">
    <cfRule type="duplicateValues" dxfId="34" priority="893"/>
  </conditionalFormatting>
  <conditionalFormatting sqref="B88">
    <cfRule type="duplicateValues" dxfId="33" priority="896"/>
    <cfRule type="duplicateValues" dxfId="32" priority="897"/>
  </conditionalFormatting>
  <conditionalFormatting sqref="B90:B94 B77:B78 B80:B83 B96 B55:B56 B11:B53 B58:B75 B2:B9">
    <cfRule type="duplicateValues" dxfId="31" priority="911"/>
  </conditionalFormatting>
  <conditionalFormatting sqref="B90:B94 B77:B78 B96 B55:B56 B80:B88 B11:B53 B58:B75 B2:B9">
    <cfRule type="duplicateValues" dxfId="30" priority="919"/>
    <cfRule type="duplicateValues" dxfId="29" priority="920"/>
  </conditionalFormatting>
  <conditionalFormatting sqref="E73">
    <cfRule type="duplicateValues" dxfId="28" priority="4"/>
  </conditionalFormatting>
  <conditionalFormatting sqref="E73">
    <cfRule type="duplicateValues" dxfId="27" priority="5"/>
    <cfRule type="duplicateValues" dxfId="26" priority="6"/>
  </conditionalFormatting>
  <conditionalFormatting sqref="E74">
    <cfRule type="duplicateValues" dxfId="25" priority="1"/>
  </conditionalFormatting>
  <conditionalFormatting sqref="E74">
    <cfRule type="duplicateValues" dxfId="24" priority="2"/>
    <cfRule type="duplicateValues" dxfId="23" priority="3"/>
  </conditionalFormatting>
  <conditionalFormatting sqref="E80:E88">
    <cfRule type="duplicateValues" dxfId="22" priority="1062"/>
  </conditionalFormatting>
  <conditionalFormatting sqref="E80:E88">
    <cfRule type="duplicateValues" dxfId="21" priority="1064"/>
    <cfRule type="duplicateValues" dxfId="20" priority="1065"/>
  </conditionalFormatting>
  <conditionalFormatting sqref="B97:B101">
    <cfRule type="duplicateValues" dxfId="19" priority="1085"/>
  </conditionalFormatting>
  <conditionalFormatting sqref="B97:B101">
    <cfRule type="duplicateValues" dxfId="18" priority="1087"/>
    <cfRule type="duplicateValues" dxfId="17" priority="1088"/>
  </conditionalFormatting>
  <conditionalFormatting sqref="B90:B94 B77:B78 B55:B56 B96:B101 B80:B88 B11:B53 B58:B75 B2:B9">
    <cfRule type="duplicateValues" dxfId="16" priority="1091"/>
  </conditionalFormatting>
  <conditionalFormatting sqref="B40 B42:B53">
    <cfRule type="duplicateValues" dxfId="15" priority="1098"/>
  </conditionalFormatting>
  <conditionalFormatting sqref="E43:E44 E46:E53">
    <cfRule type="duplicateValues" dxfId="14" priority="1100"/>
  </conditionalFormatting>
  <conditionalFormatting sqref="E43:E44 E46:E53">
    <cfRule type="duplicateValues" dxfId="13" priority="1102"/>
    <cfRule type="duplicateValues" dxfId="12" priority="1103"/>
  </conditionalFormatting>
  <conditionalFormatting sqref="B43:B53">
    <cfRule type="duplicateValues" dxfId="11" priority="1106"/>
  </conditionalFormatting>
  <conditionalFormatting sqref="B43:B53">
    <cfRule type="duplicateValues" dxfId="10" priority="1107"/>
    <cfRule type="duplicateValues" dxfId="9" priority="1108"/>
  </conditionalFormatting>
  <conditionalFormatting sqref="B11:B53">
    <cfRule type="duplicateValues" dxfId="8" priority="1109"/>
  </conditionalFormatting>
  <conditionalFormatting sqref="B35:B53">
    <cfRule type="duplicateValues" dxfId="7" priority="1110"/>
  </conditionalFormatting>
  <conditionalFormatting sqref="E50:E53">
    <cfRule type="duplicateValues" dxfId="6" priority="1117"/>
  </conditionalFormatting>
  <conditionalFormatting sqref="E50:E53">
    <cfRule type="duplicateValues" dxfId="5" priority="1118"/>
    <cfRule type="duplicateValues" dxfId="4" priority="1119"/>
  </conditionalFormatting>
  <conditionalFormatting sqref="B67:B75">
    <cfRule type="duplicateValues" dxfId="3" priority="1132"/>
  </conditionalFormatting>
  <conditionalFormatting sqref="E58:E75 E23:E36">
    <cfRule type="duplicateValues" dxfId="2" priority="1133"/>
  </conditionalFormatting>
  <conditionalFormatting sqref="E58:E75 E23:E36">
    <cfRule type="duplicateValues" dxfId="1" priority="1135"/>
    <cfRule type="duplicateValues" dxfId="0" priority="113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2021-01-22T22:02:09Z</dcterms:modified>
</cp:coreProperties>
</file>