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4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  <c r="C63" i="1"/>
  <c r="A63" i="1"/>
  <c r="B78" i="1"/>
  <c r="B46" i="1"/>
  <c r="B11" i="1"/>
  <c r="A77" i="1" l="1"/>
  <c r="C77" i="1"/>
  <c r="A43" i="1"/>
  <c r="C43" i="1"/>
  <c r="A44" i="1"/>
  <c r="C44" i="1"/>
  <c r="A45" i="1"/>
  <c r="C45" i="1"/>
  <c r="A74" i="1" l="1"/>
  <c r="C74" i="1"/>
  <c r="A75" i="1"/>
  <c r="C75" i="1"/>
  <c r="A76" i="1"/>
  <c r="C76" i="1"/>
  <c r="A61" i="1"/>
  <c r="C61" i="1"/>
  <c r="A62" i="1"/>
  <c r="C62" i="1"/>
  <c r="A41" i="1"/>
  <c r="C41" i="1"/>
  <c r="A42" i="1"/>
  <c r="C42" i="1"/>
  <c r="C60" i="1" l="1"/>
  <c r="A60" i="1"/>
  <c r="A59" i="1" l="1"/>
  <c r="C59" i="1"/>
  <c r="A37" i="1"/>
  <c r="A38" i="1"/>
  <c r="A39" i="1"/>
  <c r="A40" i="1"/>
  <c r="C37" i="1"/>
  <c r="C38" i="1"/>
  <c r="C39" i="1"/>
  <c r="C40" i="1"/>
  <c r="A58" i="1" l="1"/>
  <c r="C58" i="1"/>
  <c r="A34" i="1"/>
  <c r="C34" i="1"/>
  <c r="A35" i="1"/>
  <c r="C35" i="1"/>
  <c r="A36" i="1"/>
  <c r="C36" i="1"/>
  <c r="C73" i="1" l="1"/>
  <c r="A73" i="1"/>
  <c r="C72" i="1"/>
  <c r="A72" i="1"/>
  <c r="C71" i="1"/>
  <c r="A71" i="1"/>
  <c r="A67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10" i="1"/>
  <c r="A10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</calcChain>
</file>

<file path=xl/sharedStrings.xml><?xml version="1.0" encoding="utf-8"?>
<sst xmlns="http://schemas.openxmlformats.org/spreadsheetml/2006/main" count="89" uniqueCount="23">
  <si>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</si>
  <si>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</si>
  <si>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</si>
  <si>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</si>
  <si>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</si>
  <si>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</si>
  <si>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</si>
  <si>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</si>
  <si>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</si>
  <si>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</si>
  <si>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</si>
  <si>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</si>
  <si>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</si>
  <si>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</si>
  <si>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</si>
  <si>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</si>
  <si>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</si>
  <si>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</si>
  <si>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</si>
  <si>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+ 1 Fallando</t>
  </si>
  <si>
    <t>24/1/2021 6:00 AM</t>
  </si>
  <si>
    <t>24/1/2021 17:00 PM</t>
  </si>
  <si>
    <t>335771014 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</si>
</sst>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1" zoomScale="85" zoomScaleNormal="85" workbookViewId="0">
      <selection sqref="A1:E78"/>
    </sheetView>
  </sheetViews>
  <sheetFormatPr baseColWidth="10" defaultColWidth="52.7109375" defaultRowHeight="15" x14ac:dyDescent="0.25"/>
  <cols>
    <col min="1" max="1" width="31.42578125" customWidth="1"/>
    <col min="2" max="2" width="22.42578125" style="14" customWidth="1"/>
    <col min="4" max="4" width="38.42578125" bestFit="1" customWidth="1"/>
    <col min="5" max="5" width="18" customWidth="1"/>
  </cols>
  <sheetData>
    <row r="1" spans="1:5" ht="22.5" x14ac:dyDescent="0.25">
      <c r="A1" s="24" t="s">
        <v>0</v>
      </c>
      <c r="B1" s="25"/>
      <c r="C1" s="25"/>
      <c r="D1" s="25"/>
      <c r="E1" s="26"/>
    </row>
    <row r="2" spans="1:5" ht="22.5" x14ac:dyDescent="0.25">
      <c r="A2" s="24" t="s">
        <v>1</v>
      </c>
      <c r="B2" s="25"/>
      <c r="C2" s="25"/>
      <c r="D2" s="25"/>
      <c r="E2" s="26"/>
    </row>
    <row r="3" spans="1:5" ht="25.5" x14ac:dyDescent="0.25">
      <c r="A3" s="33" t="s">
        <v>0</v>
      </c>
      <c r="B3" s="34"/>
      <c r="C3" s="34"/>
      <c r="D3" s="34"/>
      <c r="E3" s="35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7" t="s">
        <v>4</v>
      </c>
      <c r="B8" s="28"/>
      <c r="C8" s="28"/>
      <c r="D8" s="28"/>
      <c r="E8" s="29"/>
    </row>
    <row r="9" spans="1:5" ht="18" x14ac:dyDescent="0.25">
      <c r="A9" s="6" t="s">
        <v>5</v>
      </c>
      <c r="B9" s="12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8"/>
    </row>
    <row r="11" spans="1:5" ht="18.75" thickBot="1" x14ac:dyDescent="0.3">
      <c r="A11" s="11" t="s">
        <v>12</v>
      </c>
      <c r="B11" s="21">
        <f>COUNT(B10:B10)</f>
        <v>0</v>
      </c>
      <c r="C11" s="30"/>
      <c r="D11" s="31"/>
      <c r="E11" s="32"/>
    </row>
    <row r="12" spans="1:5" ht="15.75" thickBot="1" x14ac:dyDescent="0.3">
      <c r="E12" s="14"/>
    </row>
    <row r="13" spans="1:5" ht="18.75" thickBot="1" x14ac:dyDescent="0.3">
      <c r="A13" s="27" t="s">
        <v>10</v>
      </c>
      <c r="B13" s="28"/>
      <c r="C13" s="28"/>
      <c r="D13" s="28"/>
      <c r="E13" s="29"/>
    </row>
    <row r="14" spans="1:5" ht="18" x14ac:dyDescent="0.25">
      <c r="A14" s="6" t="s">
        <v>5</v>
      </c>
      <c r="B14" s="12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ESTE</v>
      </c>
      <c r="B15" s="8">
        <v>158</v>
      </c>
      <c r="C15" s="15" t="str">
        <f>VLOOKUP(B15,'[1]LISTADO ATM'!$A$2:$B$816,2,0)</f>
        <v xml:space="preserve">ATM Oficina Romana Norte </v>
      </c>
      <c r="D15" s="16" t="s">
        <v>11</v>
      </c>
      <c r="E15" s="19">
        <v>335769631</v>
      </c>
    </row>
    <row r="16" spans="1:5" ht="18" x14ac:dyDescent="0.25">
      <c r="A16" s="8" t="str">
        <f>VLOOKUP(B16,'[1]LISTADO ATM'!$A$2:$C$817,3,0)</f>
        <v>DISTRITO NACIONAL</v>
      </c>
      <c r="B16" s="8">
        <v>554</v>
      </c>
      <c r="C16" s="15" t="str">
        <f>VLOOKUP(B16,'[1]LISTADO ATM'!$A$2:$B$816,2,0)</f>
        <v xml:space="preserve">ATM Oficina Isabel La Católica I </v>
      </c>
      <c r="D16" s="16" t="s">
        <v>11</v>
      </c>
      <c r="E16" s="8">
        <v>335770459</v>
      </c>
    </row>
    <row r="17" spans="1:5" ht="18" x14ac:dyDescent="0.25">
      <c r="A17" s="8" t="str">
        <f>VLOOKUP(B17,'[1]LISTADO ATM'!$A$2:$C$817,3,0)</f>
        <v>ESTE</v>
      </c>
      <c r="B17" s="8">
        <v>660</v>
      </c>
      <c r="C17" s="15" t="str">
        <f>VLOOKUP(B17,'[1]LISTADO ATM'!$A$2:$B$816,2,0)</f>
        <v>ATM Oficina Romana Norte II</v>
      </c>
      <c r="D17" s="16" t="s">
        <v>11</v>
      </c>
      <c r="E17" s="19">
        <v>335769632</v>
      </c>
    </row>
    <row r="18" spans="1:5" ht="18" x14ac:dyDescent="0.25">
      <c r="A18" s="8" t="str">
        <f>VLOOKUP(B18,'[1]LISTADO ATM'!$A$2:$C$817,3,0)</f>
        <v>ESTE</v>
      </c>
      <c r="B18" s="8">
        <v>742</v>
      </c>
      <c r="C18" s="15" t="str">
        <f>VLOOKUP(B18,'[1]LISTADO ATM'!$A$2:$B$816,2,0)</f>
        <v xml:space="preserve">ATM Oficina Plaza del Rey (La Romana) </v>
      </c>
      <c r="D18" s="16" t="s">
        <v>11</v>
      </c>
      <c r="E18" s="19">
        <v>335769625</v>
      </c>
    </row>
    <row r="19" spans="1:5" ht="18" x14ac:dyDescent="0.25">
      <c r="A19" s="8" t="str">
        <f>VLOOKUP(B19,'[1]LISTADO ATM'!$A$2:$C$817,3,0)</f>
        <v>DISTRITO NACIONAL</v>
      </c>
      <c r="B19" s="8">
        <v>678</v>
      </c>
      <c r="C19" s="15" t="str">
        <f>VLOOKUP(B19,'[1]LISTADO ATM'!$A$2:$B$816,2,0)</f>
        <v>ATM Eco Petroleo San Isidro</v>
      </c>
      <c r="D19" s="16" t="s">
        <v>11</v>
      </c>
      <c r="E19" s="8">
        <v>335770367</v>
      </c>
    </row>
    <row r="20" spans="1:5" ht="18" x14ac:dyDescent="0.25">
      <c r="A20" s="8" t="str">
        <f>VLOOKUP(B20,'[1]LISTADO ATM'!$A$2:$C$817,3,0)</f>
        <v>DISTRITO NACIONAL</v>
      </c>
      <c r="B20" s="8">
        <v>927</v>
      </c>
      <c r="C20" s="15" t="str">
        <f>VLOOKUP(B20,'[1]LISTADO ATM'!$A$2:$B$816,2,0)</f>
        <v>ATM S/M Bravo La Esperilla</v>
      </c>
      <c r="D20" s="16" t="s">
        <v>11</v>
      </c>
      <c r="E20" s="8">
        <v>335770376</v>
      </c>
    </row>
    <row r="21" spans="1:5" ht="18" x14ac:dyDescent="0.25">
      <c r="A21" s="8" t="str">
        <f>VLOOKUP(B21,'[1]LISTADO ATM'!$A$2:$C$817,3,0)</f>
        <v>DISTRITO NACIONAL</v>
      </c>
      <c r="B21" s="8">
        <v>238</v>
      </c>
      <c r="C21" s="15" t="str">
        <f>VLOOKUP(B21,'[1]LISTADO ATM'!$A$2:$B$816,2,0)</f>
        <v xml:space="preserve">ATM Multicentro La Sirena Charles de Gaulle </v>
      </c>
      <c r="D21" s="16" t="s">
        <v>11</v>
      </c>
      <c r="E21" s="8">
        <v>335770049</v>
      </c>
    </row>
    <row r="22" spans="1:5" ht="18" x14ac:dyDescent="0.25">
      <c r="A22" s="8" t="str">
        <f>VLOOKUP(B22,'[1]LISTADO ATM'!$A$2:$C$817,3,0)</f>
        <v>ESTE</v>
      </c>
      <c r="B22" s="8">
        <v>963</v>
      </c>
      <c r="C22" s="15" t="str">
        <f>VLOOKUP(B22,'[1]LISTADO ATM'!$A$2:$B$816,2,0)</f>
        <v xml:space="preserve">ATM Multiplaza La Romana </v>
      </c>
      <c r="D22" s="16" t="s">
        <v>11</v>
      </c>
      <c r="E22" s="8">
        <v>335770305</v>
      </c>
    </row>
    <row r="23" spans="1:5" ht="18" x14ac:dyDescent="0.25">
      <c r="A23" s="8" t="str">
        <f>VLOOKUP(B23,'[1]LISTADO ATM'!$A$2:$C$817,3,0)</f>
        <v>DISTRITO NACIONAL</v>
      </c>
      <c r="B23" s="8">
        <v>697</v>
      </c>
      <c r="C23" s="15" t="str">
        <f>VLOOKUP(B23,'[1]LISTADO ATM'!$A$2:$B$816,2,0)</f>
        <v>ATM Hipermercado Olé Ciudad Juan Bosch</v>
      </c>
      <c r="D23" s="16" t="s">
        <v>11</v>
      </c>
      <c r="E23" s="8">
        <v>335770821</v>
      </c>
    </row>
    <row r="24" spans="1:5" ht="18" x14ac:dyDescent="0.25">
      <c r="A24" s="8" t="str">
        <f>VLOOKUP(B24,'[1]LISTADO ATM'!$A$2:$C$817,3,0)</f>
        <v>ESTE</v>
      </c>
      <c r="B24" s="8">
        <v>842</v>
      </c>
      <c r="C24" s="15" t="str">
        <f>VLOOKUP(B24,'[1]LISTADO ATM'!$A$2:$B$816,2,0)</f>
        <v xml:space="preserve">ATM Plaza Orense II (La Romana) </v>
      </c>
      <c r="D24" s="16" t="s">
        <v>11</v>
      </c>
      <c r="E24" s="8">
        <v>335770854</v>
      </c>
    </row>
    <row r="25" spans="1:5" ht="18" x14ac:dyDescent="0.25">
      <c r="A25" s="8" t="str">
        <f>VLOOKUP(B25,'[1]LISTADO ATM'!$A$2:$C$817,3,0)</f>
        <v>DISTRITO NACIONAL</v>
      </c>
      <c r="B25" s="8">
        <v>422</v>
      </c>
      <c r="C25" s="15" t="str">
        <f>VLOOKUP(B25,'[1]LISTADO ATM'!$A$2:$B$816,2,0)</f>
        <v xml:space="preserve">ATM Olé Manoguayabo </v>
      </c>
      <c r="D25" s="16" t="s">
        <v>11</v>
      </c>
      <c r="E25" s="8">
        <v>335770857</v>
      </c>
    </row>
    <row r="26" spans="1:5" ht="18" x14ac:dyDescent="0.25">
      <c r="A26" s="8" t="str">
        <f>VLOOKUP(B26,'[1]LISTADO ATM'!$A$2:$C$817,3,0)</f>
        <v>DISTRITO NACIONAL</v>
      </c>
      <c r="B26" s="8">
        <v>628</v>
      </c>
      <c r="C26" s="15" t="str">
        <f>VLOOKUP(B26,'[1]LISTADO ATM'!$A$2:$B$816,2,0)</f>
        <v xml:space="preserve">ATM Autobanco San Isidro </v>
      </c>
      <c r="D26" s="16" t="s">
        <v>11</v>
      </c>
      <c r="E26" s="8">
        <v>335770858</v>
      </c>
    </row>
    <row r="27" spans="1:5" ht="18" x14ac:dyDescent="0.25">
      <c r="A27" s="8" t="str">
        <f>VLOOKUP(B27,'[1]LISTADO ATM'!$A$2:$C$817,3,0)</f>
        <v>DISTRITO NACIONAL</v>
      </c>
      <c r="B27" s="8">
        <v>31</v>
      </c>
      <c r="C27" s="15" t="str">
        <f>VLOOKUP(B27,'[1]LISTADO ATM'!$A$2:$B$816,2,0)</f>
        <v xml:space="preserve">ATM Oficina San Martín I </v>
      </c>
      <c r="D27" s="16" t="s">
        <v>11</v>
      </c>
      <c r="E27" s="8">
        <v>335770885</v>
      </c>
    </row>
    <row r="28" spans="1:5" ht="18" x14ac:dyDescent="0.25">
      <c r="A28" s="8" t="str">
        <f>VLOOKUP(B28,'[1]LISTADO ATM'!$A$2:$C$817,3,0)</f>
        <v>DISTRITO NACIONAL</v>
      </c>
      <c r="B28" s="8">
        <v>494</v>
      </c>
      <c r="C28" s="15" t="str">
        <f>VLOOKUP(B28,'[1]LISTADO ATM'!$A$2:$B$816,2,0)</f>
        <v xml:space="preserve">ATM Oficina Blue Mall </v>
      </c>
      <c r="D28" s="16" t="s">
        <v>11</v>
      </c>
      <c r="E28" s="8">
        <v>335770905</v>
      </c>
    </row>
    <row r="29" spans="1:5" ht="18" x14ac:dyDescent="0.25">
      <c r="A29" s="8" t="str">
        <f>VLOOKUP(B29,'[1]LISTADO ATM'!$A$2:$C$817,3,0)</f>
        <v>DISTRITO NACIONAL</v>
      </c>
      <c r="B29" s="8">
        <v>755</v>
      </c>
      <c r="C29" s="15" t="str">
        <f>VLOOKUP(B29,'[1]LISTADO ATM'!$A$2:$B$816,2,0)</f>
        <v xml:space="preserve">ATM Oficina Galería del Este (Plaza) </v>
      </c>
      <c r="D29" s="16" t="s">
        <v>11</v>
      </c>
      <c r="E29" s="8">
        <v>335770965</v>
      </c>
    </row>
    <row r="30" spans="1:5" ht="18" x14ac:dyDescent="0.25">
      <c r="A30" s="8" t="str">
        <f>VLOOKUP(B30,'[1]LISTADO ATM'!$A$2:$C$817,3,0)</f>
        <v>DISTRITO NACIONAL</v>
      </c>
      <c r="B30" s="8">
        <v>354</v>
      </c>
      <c r="C30" s="15" t="str">
        <f>VLOOKUP(B30,'[1]LISTADO ATM'!$A$2:$B$816,2,0)</f>
        <v xml:space="preserve">ATM Oficina Núñez de Cáceres II </v>
      </c>
      <c r="D30" s="16" t="s">
        <v>11</v>
      </c>
      <c r="E30" s="20">
        <v>335770665</v>
      </c>
    </row>
    <row r="31" spans="1:5" ht="18" x14ac:dyDescent="0.25">
      <c r="A31" s="8" t="str">
        <f>VLOOKUP(B31,'[1]LISTADO ATM'!$A$2:$C$817,3,0)</f>
        <v>DISTRITO NACIONAL</v>
      </c>
      <c r="B31" s="8">
        <v>676</v>
      </c>
      <c r="C31" s="15" t="str">
        <f>VLOOKUP(B31,'[1]LISTADO ATM'!$A$2:$B$816,2,0)</f>
        <v>ATM S/M Bravo Colina Del Oeste</v>
      </c>
      <c r="D31" s="16" t="s">
        <v>11</v>
      </c>
      <c r="E31" s="20">
        <v>335770899</v>
      </c>
    </row>
    <row r="32" spans="1:5" ht="18" x14ac:dyDescent="0.25">
      <c r="A32" s="8" t="str">
        <f>VLOOKUP(B32,'[1]LISTADO ATM'!$A$2:$C$817,3,0)</f>
        <v>DISTRITO NACIONAL</v>
      </c>
      <c r="B32" s="8">
        <v>769</v>
      </c>
      <c r="C32" s="15" t="str">
        <f>VLOOKUP(B32,'[1]LISTADO ATM'!$A$2:$B$816,2,0)</f>
        <v>ATM UNP Pablo Mella Morales</v>
      </c>
      <c r="D32" s="16" t="s">
        <v>11</v>
      </c>
      <c r="E32" s="20">
        <v>335770964</v>
      </c>
    </row>
    <row r="33" spans="1:5" ht="18" x14ac:dyDescent="0.25">
      <c r="A33" s="8" t="str">
        <f>VLOOKUP(B33,'[1]LISTADO ATM'!$A$2:$C$817,3,0)</f>
        <v>DISTRITO NACIONAL</v>
      </c>
      <c r="B33" s="8">
        <v>713</v>
      </c>
      <c r="C33" s="15" t="str">
        <f>VLOOKUP(B33,'[1]LISTADO ATM'!$A$2:$B$816,2,0)</f>
        <v xml:space="preserve">ATM Oficina Las Américas </v>
      </c>
      <c r="D33" s="16" t="s">
        <v>11</v>
      </c>
      <c r="E33" s="8">
        <v>335770980</v>
      </c>
    </row>
    <row r="34" spans="1:5" ht="18" x14ac:dyDescent="0.25">
      <c r="A34" s="8" t="str">
        <f>VLOOKUP(B34,'[1]LISTADO ATM'!$A$2:$C$817,3,0)</f>
        <v>DISTRITO NACIONAL</v>
      </c>
      <c r="B34" s="8">
        <v>696</v>
      </c>
      <c r="C34" s="15" t="str">
        <f>VLOOKUP(B34,'[1]LISTADO ATM'!$A$2:$B$816,2,0)</f>
        <v>ATM Olé Jacobo Majluta</v>
      </c>
      <c r="D34" s="16" t="s">
        <v>11</v>
      </c>
      <c r="E34" s="8">
        <v>335771008</v>
      </c>
    </row>
    <row r="35" spans="1:5" ht="18" x14ac:dyDescent="0.25">
      <c r="A35" s="8" t="str">
        <f>VLOOKUP(B35,'[1]LISTADO ATM'!$A$2:$C$817,3,0)</f>
        <v>ESTE</v>
      </c>
      <c r="B35" s="8">
        <v>211</v>
      </c>
      <c r="C35" s="15" t="str">
        <f>VLOOKUP(B35,'[1]LISTADO ATM'!$A$2:$B$816,2,0)</f>
        <v xml:space="preserve">ATM Oficina La Romana I </v>
      </c>
      <c r="D35" s="16" t="s">
        <v>11</v>
      </c>
      <c r="E35" s="8">
        <v>335771009</v>
      </c>
    </row>
    <row r="36" spans="1:5" ht="18" x14ac:dyDescent="0.25">
      <c r="A36" s="8" t="str">
        <f>VLOOKUP(B36,'[1]LISTADO ATM'!$A$2:$C$817,3,0)</f>
        <v>DISTRITO NACIONAL</v>
      </c>
      <c r="B36" s="8">
        <v>946</v>
      </c>
      <c r="C36" s="15" t="str">
        <f>VLOOKUP(B36,'[1]LISTADO ATM'!$A$2:$B$816,2,0)</f>
        <v xml:space="preserve">ATM Oficina Núñez de Cáceres I </v>
      </c>
      <c r="D36" s="16" t="s">
        <v>11</v>
      </c>
      <c r="E36" s="8">
        <v>335771007</v>
      </c>
    </row>
    <row r="37" spans="1:5" ht="18" x14ac:dyDescent="0.25">
      <c r="A37" s="8" t="str">
        <f>VLOOKUP(B37,'[1]LISTADO ATM'!$A$2:$C$817,3,0)</f>
        <v>ESTE</v>
      </c>
      <c r="B37" s="8">
        <v>399</v>
      </c>
      <c r="C37" s="15" t="str">
        <f>VLOOKUP(B37,'[1]LISTADO ATM'!$A$2:$B$816,2,0)</f>
        <v xml:space="preserve">ATM Oficina La Romana II </v>
      </c>
      <c r="D37" s="16" t="s">
        <v>11</v>
      </c>
      <c r="E37" s="8">
        <v>335771011</v>
      </c>
    </row>
    <row r="38" spans="1:5" ht="18" x14ac:dyDescent="0.25">
      <c r="A38" s="8" t="str">
        <f>VLOOKUP(B38,'[1]LISTADO ATM'!$A$2:$C$817,3,0)</f>
        <v>DISTRITO NACIONAL</v>
      </c>
      <c r="B38" s="8">
        <v>436</v>
      </c>
      <c r="C38" s="15" t="str">
        <f>VLOOKUP(B38,'[1]LISTADO ATM'!$A$2:$B$816,2,0)</f>
        <v xml:space="preserve">ATM Autobanco Torre II </v>
      </c>
      <c r="D38" s="16" t="s">
        <v>11</v>
      </c>
      <c r="E38" s="8" t="s">
        <v>22</v>
      </c>
    </row>
    <row r="39" spans="1:5" ht="18" x14ac:dyDescent="0.25">
      <c r="A39" s="8" t="str">
        <f>VLOOKUP(B39,'[1]LISTADO ATM'!$A$2:$C$817,3,0)</f>
        <v>DISTRITO NACIONAL</v>
      </c>
      <c r="B39" s="8">
        <v>684</v>
      </c>
      <c r="C39" s="15" t="str">
        <f>VLOOKUP(B39,'[1]LISTADO ATM'!$A$2:$B$816,2,0)</f>
        <v>ATM Estación Texaco Prolongación 27 Febrero</v>
      </c>
      <c r="D39" s="16" t="s">
        <v>11</v>
      </c>
      <c r="E39" s="8">
        <v>335771023</v>
      </c>
    </row>
    <row r="40" spans="1:5" ht="18" x14ac:dyDescent="0.25">
      <c r="A40" s="8" t="str">
        <f>VLOOKUP(B40,'[1]LISTADO ATM'!$A$2:$C$817,3,0)</f>
        <v>DISTRITO NACIONAL</v>
      </c>
      <c r="B40" s="8">
        <v>904</v>
      </c>
      <c r="C40" s="15" t="str">
        <f>VLOOKUP(B40,'[1]LISTADO ATM'!$A$2:$B$816,2,0)</f>
        <v xml:space="preserve">ATM Oficina Multicentro La Sirena Churchill </v>
      </c>
      <c r="D40" s="16" t="s">
        <v>11</v>
      </c>
      <c r="E40" s="8">
        <v>335771024</v>
      </c>
    </row>
    <row r="41" spans="1:5" ht="18" x14ac:dyDescent="0.25">
      <c r="A41" s="8" t="str">
        <f>VLOOKUP(B41,'[1]LISTADO ATM'!$A$2:$C$817,3,0)</f>
        <v>DISTRITO NACIONAL</v>
      </c>
      <c r="B41" s="8">
        <v>527</v>
      </c>
      <c r="C41" s="15" t="str">
        <f>VLOOKUP(B41,'[1]LISTADO ATM'!$A$2:$B$816,2,0)</f>
        <v>ATM Oficina Zona Oriental II</v>
      </c>
      <c r="D41" s="16" t="s">
        <v>11</v>
      </c>
      <c r="E41" s="8">
        <v>335771042</v>
      </c>
    </row>
    <row r="42" spans="1:5" ht="18" x14ac:dyDescent="0.25">
      <c r="A42" s="8" t="str">
        <f>VLOOKUP(B42,'[1]LISTADO ATM'!$A$2:$C$817,3,0)</f>
        <v>DISTRITO NACIONAL</v>
      </c>
      <c r="B42" s="8">
        <v>561</v>
      </c>
      <c r="C42" s="15" t="str">
        <f>VLOOKUP(B42,'[1]LISTADO ATM'!$A$2:$B$816,2,0)</f>
        <v xml:space="preserve">ATM Comando Regional P.N. S.D. Este </v>
      </c>
      <c r="D42" s="16" t="s">
        <v>11</v>
      </c>
      <c r="E42" s="8">
        <v>335771074</v>
      </c>
    </row>
    <row r="43" spans="1:5" ht="18" x14ac:dyDescent="0.25">
      <c r="A43" s="8" t="str">
        <f>VLOOKUP(B43,'[1]LISTADO ATM'!$A$2:$C$817,3,0)</f>
        <v>DISTRITO NACIONAL</v>
      </c>
      <c r="B43" s="8">
        <v>441</v>
      </c>
      <c r="C43" s="15" t="str">
        <f>VLOOKUP(B43,'[1]LISTADO ATM'!$A$2:$B$816,2,0)</f>
        <v>ATM Estacion de Servicio Romulo Betancour</v>
      </c>
      <c r="D43" s="16" t="s">
        <v>11</v>
      </c>
      <c r="E43" s="8">
        <v>335771077</v>
      </c>
    </row>
    <row r="44" spans="1:5" ht="18" x14ac:dyDescent="0.25">
      <c r="A44" s="8" t="str">
        <f>VLOOKUP(B44,'[1]LISTADO ATM'!$A$2:$C$817,3,0)</f>
        <v>DISTRITO NACIONAL</v>
      </c>
      <c r="B44" s="8">
        <v>407</v>
      </c>
      <c r="C44" s="15" t="str">
        <f>VLOOKUP(B44,'[1]LISTADO ATM'!$A$2:$B$816,2,0)</f>
        <v xml:space="preserve">ATM Multicentro La Sirena Villa Mella </v>
      </c>
      <c r="D44" s="16" t="s">
        <v>11</v>
      </c>
      <c r="E44" s="8">
        <v>335771078</v>
      </c>
    </row>
    <row r="45" spans="1:5" ht="18" x14ac:dyDescent="0.25">
      <c r="A45" s="8" t="str">
        <f>VLOOKUP(B45,'[1]LISTADO ATM'!$A$2:$C$817,3,0)</f>
        <v>DISTRITO NACIONAL</v>
      </c>
      <c r="B45" s="8">
        <v>738</v>
      </c>
      <c r="C45" s="15" t="str">
        <f>VLOOKUP(B45,'[1]LISTADO ATM'!$A$2:$B$816,2,0)</f>
        <v xml:space="preserve">ATM Zona Franca Los Alcarrizos </v>
      </c>
      <c r="D45" s="16" t="s">
        <v>11</v>
      </c>
      <c r="E45" s="8">
        <v>335770884</v>
      </c>
    </row>
    <row r="46" spans="1:5" ht="18.75" thickBot="1" x14ac:dyDescent="0.3">
      <c r="A46" s="17" t="s">
        <v>12</v>
      </c>
      <c r="B46" s="21">
        <f>COUNT(B15:B45)</f>
        <v>31</v>
      </c>
      <c r="C46" s="18"/>
      <c r="D46" s="18"/>
      <c r="E46" s="18"/>
    </row>
    <row r="47" spans="1:5" ht="15.75" thickBot="1" x14ac:dyDescent="0.3">
      <c r="E47" s="14"/>
    </row>
    <row r="48" spans="1:5" ht="18.75" thickBot="1" x14ac:dyDescent="0.3">
      <c r="A48" s="27" t="s">
        <v>13</v>
      </c>
      <c r="B48" s="28"/>
      <c r="C48" s="28"/>
      <c r="D48" s="28"/>
      <c r="E48" s="29"/>
    </row>
    <row r="49" spans="1:5" ht="18" x14ac:dyDescent="0.25">
      <c r="A49" s="6" t="s">
        <v>5</v>
      </c>
      <c r="B49" s="12" t="s">
        <v>6</v>
      </c>
      <c r="C49" s="7" t="s">
        <v>7</v>
      </c>
      <c r="D49" s="7" t="s">
        <v>8</v>
      </c>
      <c r="E49" s="7" t="s">
        <v>9</v>
      </c>
    </row>
    <row r="50" spans="1:5" ht="18" x14ac:dyDescent="0.25">
      <c r="A50" s="8" t="str">
        <f>VLOOKUP(B50,'[1]LISTADO ATM'!$A$2:$C$817,3,0)</f>
        <v>DISTRITO NACIONAL</v>
      </c>
      <c r="B50" s="8">
        <v>577</v>
      </c>
      <c r="C50" s="15" t="str">
        <f>VLOOKUP(B50,'[1]LISTADO ATM'!$A$2:$B$816,2,0)</f>
        <v xml:space="preserve">ATM Olé Ave. Duarte </v>
      </c>
      <c r="D50" s="8" t="s">
        <v>14</v>
      </c>
      <c r="E50" s="19">
        <v>335769635</v>
      </c>
    </row>
    <row r="51" spans="1:5" ht="18" x14ac:dyDescent="0.25">
      <c r="A51" s="8" t="str">
        <f>VLOOKUP(B51,'[1]LISTADO ATM'!$A$2:$C$817,3,0)</f>
        <v>DISTRITO NACIONAL</v>
      </c>
      <c r="B51" s="8">
        <v>719</v>
      </c>
      <c r="C51" s="15" t="str">
        <f>VLOOKUP(B51,'[1]LISTADO ATM'!$A$2:$B$816,2,0)</f>
        <v xml:space="preserve">ATM Ayuntamiento Municipal San Luís </v>
      </c>
      <c r="D51" s="8" t="s">
        <v>14</v>
      </c>
      <c r="E51" s="19">
        <v>335769547</v>
      </c>
    </row>
    <row r="52" spans="1:5" ht="18" x14ac:dyDescent="0.25">
      <c r="A52" s="8" t="str">
        <f>VLOOKUP(B52,'[1]LISTADO ATM'!$A$2:$C$817,3,0)</f>
        <v>DISTRITO NACIONAL</v>
      </c>
      <c r="B52" s="8">
        <v>958</v>
      </c>
      <c r="C52" s="15" t="str">
        <f>VLOOKUP(B52,'[1]LISTADO ATM'!$A$2:$B$816,2,0)</f>
        <v xml:space="preserve">ATM Olé Aut. San Isidro </v>
      </c>
      <c r="D52" s="8" t="s">
        <v>14</v>
      </c>
      <c r="E52" s="8">
        <v>335770494</v>
      </c>
    </row>
    <row r="53" spans="1:5" ht="18" x14ac:dyDescent="0.25">
      <c r="A53" s="8" t="e">
        <f>VLOOKUP(B53,'[1]LISTADO ATM'!$A$2:$C$817,3,0)</f>
        <v>#N/A</v>
      </c>
      <c r="B53" s="8">
        <v>600</v>
      </c>
      <c r="C53" s="15" t="e">
        <f>VLOOKUP(B53,'[1]LISTADO ATM'!$A$2:$B$816,2,0)</f>
        <v>#N/A</v>
      </c>
      <c r="D53" s="8" t="s">
        <v>14</v>
      </c>
      <c r="E53" s="19">
        <v>335770500</v>
      </c>
    </row>
    <row r="54" spans="1:5" ht="18" x14ac:dyDescent="0.25">
      <c r="A54" s="8" t="str">
        <f>VLOOKUP(B54,'[1]LISTADO ATM'!$A$2:$C$817,3,0)</f>
        <v>DISTRITO NACIONAL</v>
      </c>
      <c r="B54" s="8">
        <v>860</v>
      </c>
      <c r="C54" s="15" t="str">
        <f>VLOOKUP(B54,'[1]LISTADO ATM'!$A$2:$B$816,2,0)</f>
        <v xml:space="preserve">ATM Oficina Bella Vista 27 de Febrero I </v>
      </c>
      <c r="D54" s="8" t="s">
        <v>14</v>
      </c>
      <c r="E54" s="20">
        <v>335770668</v>
      </c>
    </row>
    <row r="55" spans="1:5" ht="18" x14ac:dyDescent="0.25">
      <c r="A55" s="8" t="str">
        <f>VLOOKUP(B55,'[1]LISTADO ATM'!$A$2:$C$817,3,0)</f>
        <v>DISTRITO NACIONAL</v>
      </c>
      <c r="B55" s="8">
        <v>415</v>
      </c>
      <c r="C55" s="15" t="str">
        <f>VLOOKUP(B55,'[1]LISTADO ATM'!$A$2:$B$816,2,0)</f>
        <v xml:space="preserve">ATM Autobanco San Martín I </v>
      </c>
      <c r="D55" s="8" t="s">
        <v>14</v>
      </c>
      <c r="E55" s="20">
        <v>335770780</v>
      </c>
    </row>
    <row r="56" spans="1:5" ht="18" x14ac:dyDescent="0.25">
      <c r="A56" s="8" t="str">
        <f>VLOOKUP(B56,'[1]LISTADO ATM'!$A$2:$C$817,3,0)</f>
        <v>DISTRITO NACIONAL</v>
      </c>
      <c r="B56" s="8">
        <v>642</v>
      </c>
      <c r="C56" s="15" t="str">
        <f>VLOOKUP(B56,'[1]LISTADO ATM'!$A$2:$B$816,2,0)</f>
        <v xml:space="preserve">ATM OMSA Sto. Dgo. </v>
      </c>
      <c r="D56" s="8" t="s">
        <v>14</v>
      </c>
      <c r="E56" s="8">
        <v>335770465</v>
      </c>
    </row>
    <row r="57" spans="1:5" ht="18" x14ac:dyDescent="0.25">
      <c r="A57" s="8" t="str">
        <f>VLOOKUP(B57,'[1]LISTADO ATM'!$A$2:$C$817,3,0)</f>
        <v>DISTRITO NACIONAL</v>
      </c>
      <c r="B57" s="8">
        <v>816</v>
      </c>
      <c r="C57" s="15" t="str">
        <f>VLOOKUP(B57,'[1]LISTADO ATM'!$A$2:$B$816,2,0)</f>
        <v xml:space="preserve">ATM Oficina Pedro Brand </v>
      </c>
      <c r="D57" s="8" t="s">
        <v>14</v>
      </c>
      <c r="E57" s="20">
        <v>335770981</v>
      </c>
    </row>
    <row r="58" spans="1:5" ht="18" x14ac:dyDescent="0.25">
      <c r="A58" s="8" t="str">
        <f>VLOOKUP(B58,'[1]LISTADO ATM'!$A$2:$C$817,3,0)</f>
        <v>DISTRITO NACIONAL</v>
      </c>
      <c r="B58" s="8">
        <v>949</v>
      </c>
      <c r="C58" s="15" t="str">
        <f>VLOOKUP(B58,'[1]LISTADO ATM'!$A$2:$B$816,2,0)</f>
        <v xml:space="preserve">ATM S/M Bravo San Isidro Coral Mall </v>
      </c>
      <c r="D58" s="8" t="s">
        <v>14</v>
      </c>
      <c r="E58" s="20">
        <v>335771010</v>
      </c>
    </row>
    <row r="59" spans="1:5" ht="18" x14ac:dyDescent="0.25">
      <c r="A59" s="8" t="str">
        <f>VLOOKUP(B59,'[1]LISTADO ATM'!$A$2:$C$817,3,0)</f>
        <v>DISTRITO NACIONAL</v>
      </c>
      <c r="B59" s="8">
        <v>557</v>
      </c>
      <c r="C59" s="15" t="str">
        <f>VLOOKUP(B59,'[1]LISTADO ATM'!$A$2:$B$816,2,0)</f>
        <v xml:space="preserve">ATM Multicentro La Sirena Ave. Mella </v>
      </c>
      <c r="D59" s="8" t="s">
        <v>14</v>
      </c>
      <c r="E59" s="20">
        <v>335771025</v>
      </c>
    </row>
    <row r="60" spans="1:5" ht="18" x14ac:dyDescent="0.25">
      <c r="A60" s="8" t="str">
        <f>VLOOKUP(B60,'[1]LISTADO ATM'!$A$2:$C$817,3,0)</f>
        <v>ESTE</v>
      </c>
      <c r="B60" s="8">
        <v>673</v>
      </c>
      <c r="C60" s="15" t="str">
        <f>VLOOKUP(B60,'[1]LISTADO ATM'!$A$2:$B$816,2,0)</f>
        <v>ATM Clínica Dr. Cruz Jiminián</v>
      </c>
      <c r="D60" s="8" t="s">
        <v>14</v>
      </c>
      <c r="E60" s="19">
        <v>335769626</v>
      </c>
    </row>
    <row r="61" spans="1:5" ht="18" x14ac:dyDescent="0.25">
      <c r="A61" s="8" t="str">
        <f>VLOOKUP(B61,'[1]LISTADO ATM'!$A$2:$C$817,3,0)</f>
        <v>DISTRITO NACIONAL</v>
      </c>
      <c r="B61" s="8">
        <v>267</v>
      </c>
      <c r="C61" s="15" t="str">
        <f>VLOOKUP(B61,'[1]LISTADO ATM'!$A$2:$B$816,2,0)</f>
        <v xml:space="preserve">ATM Centro de Caja México </v>
      </c>
      <c r="D61" s="8" t="s">
        <v>14</v>
      </c>
      <c r="E61" s="19">
        <v>335771039</v>
      </c>
    </row>
    <row r="62" spans="1:5" ht="18" x14ac:dyDescent="0.25">
      <c r="A62" s="8" t="str">
        <f>VLOOKUP(B62,'[1]LISTADO ATM'!$A$2:$C$817,3,0)</f>
        <v>ESTE</v>
      </c>
      <c r="B62" s="8">
        <v>366</v>
      </c>
      <c r="C62" s="15" t="str">
        <f>VLOOKUP(B62,'[1]LISTADO ATM'!$A$2:$B$816,2,0)</f>
        <v>ATM Oficina Boulevard (Higuey) II</v>
      </c>
      <c r="D62" s="8" t="s">
        <v>14</v>
      </c>
      <c r="E62" s="19">
        <v>335771053</v>
      </c>
    </row>
    <row r="63" spans="1:5" ht="18" x14ac:dyDescent="0.25">
      <c r="A63" s="8" t="str">
        <f>VLOOKUP(B63,'[1]LISTADO ATM'!$A$2:$C$817,3,0)</f>
        <v>DISTRITO NACIONAL</v>
      </c>
      <c r="B63" s="8">
        <v>753</v>
      </c>
      <c r="C63" s="15" t="str">
        <f>VLOOKUP(B63,'[1]LISTADO ATM'!$A$2:$B$816,2,0)</f>
        <v xml:space="preserve">ATM S/M Nacional Tiradentes </v>
      </c>
      <c r="D63" s="8" t="s">
        <v>14</v>
      </c>
      <c r="E63" s="8">
        <v>335770471</v>
      </c>
    </row>
    <row r="64" spans="1:5" ht="18.75" thickBot="1" x14ac:dyDescent="0.3">
      <c r="A64" s="11" t="s">
        <v>12</v>
      </c>
      <c r="B64" s="21">
        <f>COUNT(B50:B63)</f>
        <v>14</v>
      </c>
      <c r="C64" s="9"/>
      <c r="D64" s="9"/>
      <c r="E64" s="10"/>
    </row>
    <row r="65" spans="1:5" ht="15.75" thickBot="1" x14ac:dyDescent="0.3">
      <c r="E65" s="14"/>
    </row>
    <row r="66" spans="1:5" ht="18.75" thickBot="1" x14ac:dyDescent="0.3">
      <c r="A66" s="36" t="s">
        <v>15</v>
      </c>
      <c r="B66" s="37"/>
      <c r="E66" s="14"/>
    </row>
    <row r="67" spans="1:5" ht="18.75" thickBot="1" x14ac:dyDescent="0.3">
      <c r="A67" s="38">
        <f>+B46+B64</f>
        <v>45</v>
      </c>
      <c r="B67" s="39"/>
      <c r="E67" s="14"/>
    </row>
    <row r="68" spans="1:5" ht="15.75" thickBot="1" x14ac:dyDescent="0.3">
      <c r="E68" s="14"/>
    </row>
    <row r="69" spans="1:5" ht="18.75" thickBot="1" x14ac:dyDescent="0.3">
      <c r="A69" s="27" t="s">
        <v>16</v>
      </c>
      <c r="B69" s="28"/>
      <c r="C69" s="28"/>
      <c r="D69" s="28"/>
      <c r="E69" s="29"/>
    </row>
    <row r="70" spans="1:5" ht="18" x14ac:dyDescent="0.25">
      <c r="A70" s="6" t="s">
        <v>5</v>
      </c>
      <c r="B70" s="12" t="s">
        <v>6</v>
      </c>
      <c r="C70" s="12" t="s">
        <v>7</v>
      </c>
      <c r="D70" s="40" t="s">
        <v>8</v>
      </c>
      <c r="E70" s="41"/>
    </row>
    <row r="71" spans="1:5" ht="18" x14ac:dyDescent="0.25">
      <c r="A71" s="8" t="str">
        <f>VLOOKUP(B71,'[1]LISTADO ATM'!$A$2:$C$817,3,0)</f>
        <v>DISTRITO NACIONAL</v>
      </c>
      <c r="B71" s="8">
        <v>175</v>
      </c>
      <c r="C71" s="15" t="str">
        <f>VLOOKUP(B71,'[1]LISTADO ATM'!$A$2:$B$816,2,0)</f>
        <v xml:space="preserve">ATM Dirección de Ingeniería </v>
      </c>
      <c r="D71" s="22" t="s">
        <v>17</v>
      </c>
      <c r="E71" s="23"/>
    </row>
    <row r="72" spans="1:5" ht="18" x14ac:dyDescent="0.25">
      <c r="A72" s="8" t="str">
        <f>VLOOKUP(B72,'[1]LISTADO ATM'!$A$2:$C$817,3,0)</f>
        <v>DISTRITO NACIONAL</v>
      </c>
      <c r="B72" s="8">
        <v>839</v>
      </c>
      <c r="C72" s="15" t="str">
        <f>VLOOKUP(B72,'[1]LISTADO ATM'!$A$2:$B$816,2,0)</f>
        <v xml:space="preserve">ATM INAPA </v>
      </c>
      <c r="D72" s="22" t="s">
        <v>17</v>
      </c>
      <c r="E72" s="23"/>
    </row>
    <row r="73" spans="1:5" ht="18" x14ac:dyDescent="0.25">
      <c r="A73" s="8" t="str">
        <f>VLOOKUP(B73,'[1]LISTADO ATM'!$A$2:$C$817,3,0)</f>
        <v>DISTRITO NACIONAL</v>
      </c>
      <c r="B73" s="8">
        <v>566</v>
      </c>
      <c r="C73" s="15" t="str">
        <f>VLOOKUP(B73,'[1]LISTADO ATM'!$A$2:$B$816,2,0)</f>
        <v xml:space="preserve">ATM Hiper Olé Aut. Duarte </v>
      </c>
      <c r="D73" s="22" t="s">
        <v>19</v>
      </c>
      <c r="E73" s="23"/>
    </row>
    <row r="74" spans="1:5" ht="18" x14ac:dyDescent="0.25">
      <c r="A74" s="8" t="str">
        <f>VLOOKUP(B74,'[1]LISTADO ATM'!$A$2:$C$817,3,0)</f>
        <v>ESTE</v>
      </c>
      <c r="B74" s="8">
        <v>867</v>
      </c>
      <c r="C74" s="15" t="str">
        <f>VLOOKUP(B74,'[1]LISTADO ATM'!$A$2:$B$816,2,0)</f>
        <v xml:space="preserve">ATM Estación Combustible Autopista El Coral </v>
      </c>
      <c r="D74" s="22" t="s">
        <v>17</v>
      </c>
      <c r="E74" s="23"/>
    </row>
    <row r="75" spans="1:5" ht="18" x14ac:dyDescent="0.25">
      <c r="A75" s="8" t="str">
        <f>VLOOKUP(B75,'[1]LISTADO ATM'!$A$2:$C$817,3,0)</f>
        <v>DISTRITO NACIONAL</v>
      </c>
      <c r="B75" s="8">
        <v>980</v>
      </c>
      <c r="C75" s="15" t="str">
        <f>VLOOKUP(B75,'[1]LISTADO ATM'!$A$2:$B$816,2,0)</f>
        <v xml:space="preserve">ATM Oficina Bella Vista Mall II </v>
      </c>
      <c r="D75" s="22" t="s">
        <v>17</v>
      </c>
      <c r="E75" s="23"/>
    </row>
    <row r="76" spans="1:5" ht="18" x14ac:dyDescent="0.25">
      <c r="A76" s="8" t="str">
        <f>VLOOKUP(B76,'[1]LISTADO ATM'!$A$2:$C$817,3,0)</f>
        <v>DISTRITO NACIONAL</v>
      </c>
      <c r="B76" s="8">
        <v>988</v>
      </c>
      <c r="C76" s="15" t="str">
        <f>VLOOKUP(B76,'[1]LISTADO ATM'!$A$2:$B$816,2,0)</f>
        <v xml:space="preserve">ATM Estación Sigma 27 de Febrero </v>
      </c>
      <c r="D76" s="22" t="s">
        <v>17</v>
      </c>
      <c r="E76" s="23"/>
    </row>
    <row r="77" spans="1:5" ht="18" x14ac:dyDescent="0.25">
      <c r="A77" s="8" t="str">
        <f>VLOOKUP(B77,'[1]LISTADO ATM'!$A$2:$C$817,3,0)</f>
        <v>DISTRITO NACIONAL</v>
      </c>
      <c r="B77" s="8">
        <v>32</v>
      </c>
      <c r="C77" s="15" t="str">
        <f>VLOOKUP(B77,'[1]LISTADO ATM'!$A$2:$B$816,2,0)</f>
        <v xml:space="preserve">ATM Oficina San Martín II </v>
      </c>
      <c r="D77" s="22" t="s">
        <v>17</v>
      </c>
      <c r="E77" s="23"/>
    </row>
    <row r="78" spans="1:5" ht="18.75" thickBot="1" x14ac:dyDescent="0.3">
      <c r="A78" s="11" t="s">
        <v>12</v>
      </c>
      <c r="B78" s="21">
        <f>COUNT(B71:B77)</f>
        <v>7</v>
      </c>
      <c r="C78" s="9"/>
      <c r="D78" s="9"/>
      <c r="E78" s="10"/>
    </row>
  </sheetData>
  <mergeCells count="18">
    <mergeCell ref="D74:E74"/>
    <mergeCell ref="D72:E72"/>
    <mergeCell ref="D73:E73"/>
    <mergeCell ref="A1:E1"/>
    <mergeCell ref="A8:E8"/>
    <mergeCell ref="C11:E11"/>
    <mergeCell ref="A13:E13"/>
    <mergeCell ref="A48:E48"/>
    <mergeCell ref="A2:E2"/>
    <mergeCell ref="A3:E3"/>
    <mergeCell ref="A66:B66"/>
    <mergeCell ref="A67:B67"/>
    <mergeCell ref="A69:E69"/>
    <mergeCell ref="D70:E70"/>
    <mergeCell ref="D71:E71"/>
    <mergeCell ref="D75:E75"/>
    <mergeCell ref="D76:E76"/>
    <mergeCell ref="D77:E77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2021-01-24T21:17:31Z</dcterms:modified>
</cp:coreProperties>
</file>