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6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A48" i="1"/>
  <c r="A49" i="1"/>
  <c r="A50" i="1"/>
  <c r="A41" i="1" l="1"/>
  <c r="C41" i="1"/>
  <c r="A42" i="1"/>
  <c r="C42" i="1"/>
  <c r="A43" i="1"/>
  <c r="C43" i="1"/>
  <c r="A44" i="1"/>
  <c r="C44" i="1"/>
  <c r="A45" i="1"/>
  <c r="C45" i="1"/>
  <c r="A38" i="1"/>
  <c r="C38" i="1"/>
  <c r="A39" i="1"/>
  <c r="C39" i="1"/>
  <c r="A40" i="1"/>
  <c r="C40" i="1"/>
  <c r="A46" i="1"/>
  <c r="C46" i="1"/>
  <c r="A88" i="1"/>
  <c r="C88" i="1"/>
  <c r="A89" i="1"/>
  <c r="C89" i="1"/>
  <c r="A85" i="1"/>
  <c r="C85" i="1"/>
  <c r="A86" i="1"/>
  <c r="C86" i="1"/>
  <c r="A87" i="1"/>
  <c r="C87" i="1"/>
  <c r="A33" i="1" l="1"/>
  <c r="C33" i="1"/>
  <c r="A34" i="1"/>
  <c r="C34" i="1"/>
  <c r="A35" i="1"/>
  <c r="C35" i="1"/>
  <c r="A36" i="1"/>
  <c r="C36" i="1"/>
  <c r="B51" i="1"/>
  <c r="A29" i="1"/>
  <c r="C29" i="1"/>
  <c r="A30" i="1"/>
  <c r="C30" i="1"/>
  <c r="A31" i="1"/>
  <c r="C31" i="1"/>
  <c r="A32" i="1"/>
  <c r="C32" i="1"/>
  <c r="A37" i="1"/>
  <c r="C37" i="1"/>
  <c r="A62" i="1"/>
  <c r="C62" i="1"/>
  <c r="A63" i="1"/>
  <c r="C63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B90" i="1"/>
  <c r="A82" i="1"/>
  <c r="C82" i="1"/>
  <c r="A83" i="1"/>
  <c r="C83" i="1"/>
  <c r="A84" i="1"/>
  <c r="C84" i="1"/>
  <c r="B64" i="1"/>
  <c r="B72" i="1"/>
  <c r="A17" i="1" l="1"/>
  <c r="C17" i="1"/>
  <c r="A18" i="1"/>
  <c r="C18" i="1"/>
  <c r="A19" i="1"/>
  <c r="C19" i="1"/>
  <c r="A20" i="1"/>
  <c r="C20" i="1"/>
  <c r="A60" i="1"/>
  <c r="C60" i="1"/>
  <c r="A61" i="1"/>
  <c r="C61" i="1"/>
  <c r="A71" i="1"/>
  <c r="C71" i="1"/>
  <c r="A58" i="1"/>
  <c r="C58" i="1"/>
  <c r="A59" i="1"/>
  <c r="C59" i="1"/>
  <c r="A11" i="1"/>
  <c r="C11" i="1"/>
  <c r="A12" i="1"/>
  <c r="C12" i="1"/>
  <c r="A13" i="1"/>
  <c r="C13" i="1"/>
  <c r="A14" i="1"/>
  <c r="C14" i="1"/>
  <c r="A15" i="1"/>
  <c r="C15" i="1"/>
  <c r="A16" i="1"/>
  <c r="C16" i="1"/>
  <c r="A21" i="1"/>
  <c r="C21" i="1"/>
  <c r="A47" i="1"/>
  <c r="C47" i="1"/>
  <c r="A70" i="1"/>
  <c r="C70" i="1"/>
  <c r="A56" i="1" l="1"/>
  <c r="C56" i="1"/>
  <c r="C57" i="1"/>
  <c r="C10" i="1" l="1"/>
  <c r="A10" i="1"/>
  <c r="C80" i="1" l="1"/>
  <c r="A80" i="1"/>
  <c r="C81" i="1"/>
  <c r="A81" i="1"/>
  <c r="C79" i="1" l="1"/>
  <c r="A79" i="1"/>
  <c r="C69" i="1"/>
  <c r="A69" i="1"/>
  <c r="C68" i="1"/>
  <c r="A68" i="1"/>
  <c r="A57" i="1"/>
  <c r="C55" i="1"/>
  <c r="A55" i="1"/>
  <c r="A75" i="1" l="1"/>
</calcChain>
</file>

<file path=xl/sharedStrings.xml><?xml version="1.0" encoding="utf-8"?>
<sst xmlns="http://schemas.openxmlformats.org/spreadsheetml/2006/main" count="102" uniqueCount="24">
  <si>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</si>
  <si>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</si>
  <si>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</si>
  <si>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</si>
  <si>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</si>
  <si>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</si>
  <si>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</si>
  <si>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</si>
  <si>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</si>
  <si>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</si>
  <si>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</si>
  <si>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</si>
  <si>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</si>
  <si>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</si>
  <si>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</si>
  <si>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</si>
  <si>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</si>
  <si>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</si>
  <si>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</si>
  <si>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335771150 </t>
  </si>
  <si>
    <t>26/1/2021 6:00 AM</t>
  </si>
  <si>
    <t>2 Gavetas Vacias y 1 Fallando</t>
  </si>
  <si>
    <t>V</t>
  </si>
  <si>
    <t>26/1/2021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</si>
</sst>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zoomScaleNormal="100" workbookViewId="0">
      <selection activeCell="G16" sqref="G16"/>
    </sheetView>
  </sheetViews>
  <sheetFormatPr baseColWidth="10" defaultColWidth="52.7109375" defaultRowHeight="15" x14ac:dyDescent="0.25"/>
  <cols>
    <col min="1" max="1" width="25.7109375" bestFit="1" customWidth="1"/>
    <col min="2" max="2" width="20.85546875" style="14" bestFit="1" customWidth="1"/>
    <col min="3" max="3" width="51.7109375" bestFit="1" customWidth="1"/>
    <col min="4" max="4" width="39.28515625" bestFit="1" customWidth="1"/>
    <col min="5" max="5" width="13" bestFit="1" customWidth="1"/>
  </cols>
  <sheetData>
    <row r="1" spans="1:5" ht="22.5" x14ac:dyDescent="0.25">
      <c r="A1" s="23" t="s">
        <v>0</v>
      </c>
      <c r="B1" s="24"/>
      <c r="C1" s="24"/>
      <c r="D1" s="24"/>
      <c r="E1" s="25"/>
    </row>
    <row r="2" spans="1:5" ht="22.5" x14ac:dyDescent="0.25">
      <c r="A2" s="23" t="s">
        <v>1</v>
      </c>
      <c r="B2" s="24"/>
      <c r="C2" s="24"/>
      <c r="D2" s="24"/>
      <c r="E2" s="25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23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5" t="str">
        <f>VLOOKUP(B10,'[1]LISTADO ATM'!$A$2:$C$817,3,0)</f>
        <v>DISTRITO NACIONAL</v>
      </c>
      <c r="B10" s="15">
        <v>494</v>
      </c>
      <c r="C10" s="15" t="str">
        <f>VLOOKUP(B10,'[1]LISTADO ATM'!$A$2:$B$816,2,0)</f>
        <v xml:space="preserve">ATM Oficina Blue Mall </v>
      </c>
      <c r="D10" s="13" t="s">
        <v>18</v>
      </c>
      <c r="E10" s="8">
        <v>335770905</v>
      </c>
    </row>
    <row r="11" spans="1:5" ht="18" x14ac:dyDescent="0.25">
      <c r="A11" s="15" t="str">
        <f>VLOOKUP(B11,'[1]LISTADO ATM'!$A$2:$C$817,3,0)</f>
        <v>ESTE</v>
      </c>
      <c r="B11" s="15">
        <v>211</v>
      </c>
      <c r="C11" s="15" t="str">
        <f>VLOOKUP(B11,'[1]LISTADO ATM'!$A$2:$B$816,2,0)</f>
        <v xml:space="preserve">ATM Oficina La Romana I </v>
      </c>
      <c r="D11" s="13" t="s">
        <v>18</v>
      </c>
      <c r="E11" s="8">
        <v>335771009</v>
      </c>
    </row>
    <row r="12" spans="1:5" ht="18" x14ac:dyDescent="0.25">
      <c r="A12" s="15" t="str">
        <f>VLOOKUP(B12,'[1]LISTADO ATM'!$A$2:$C$817,3,0)</f>
        <v>ESTE</v>
      </c>
      <c r="B12" s="15">
        <v>399</v>
      </c>
      <c r="C12" s="15" t="str">
        <f>VLOOKUP(B12,'[1]LISTADO ATM'!$A$2:$B$816,2,0)</f>
        <v xml:space="preserve">ATM Oficina La Romana II </v>
      </c>
      <c r="D12" s="13" t="s">
        <v>18</v>
      </c>
      <c r="E12" s="8">
        <v>335771011</v>
      </c>
    </row>
    <row r="13" spans="1:5" ht="18" x14ac:dyDescent="0.25">
      <c r="A13" s="15" t="str">
        <f>VLOOKUP(B13,'[1]LISTADO ATM'!$A$2:$C$817,3,0)</f>
        <v>DISTRITO NACIONAL</v>
      </c>
      <c r="B13" s="15">
        <v>85</v>
      </c>
      <c r="C13" s="15" t="str">
        <f>VLOOKUP(B13,'[1]LISTADO ATM'!$A$2:$B$816,2,0)</f>
        <v xml:space="preserve">ATM Oficina San Isidro (Fuerza Aérea) </v>
      </c>
      <c r="D13" s="13" t="s">
        <v>18</v>
      </c>
      <c r="E13" s="8">
        <v>335771143</v>
      </c>
    </row>
    <row r="14" spans="1:5" ht="18" x14ac:dyDescent="0.25">
      <c r="A14" s="15" t="str">
        <f>VLOOKUP(B14,'[1]LISTADO ATM'!$A$2:$C$817,3,0)</f>
        <v>SUR</v>
      </c>
      <c r="B14" s="15">
        <v>783</v>
      </c>
      <c r="C14" s="15" t="str">
        <f>VLOOKUP(B14,'[1]LISTADO ATM'!$A$2:$B$816,2,0)</f>
        <v xml:space="preserve">ATM Autobanco Alfa y Omega (Barahona) </v>
      </c>
      <c r="D14" s="13" t="s">
        <v>18</v>
      </c>
      <c r="E14" s="8" t="s">
        <v>19</v>
      </c>
    </row>
    <row r="15" spans="1:5" ht="18" x14ac:dyDescent="0.25">
      <c r="A15" s="15" t="str">
        <f>VLOOKUP(B15,'[1]LISTADO ATM'!$A$2:$C$817,3,0)</f>
        <v>DISTRITO NACIONAL</v>
      </c>
      <c r="B15" s="15">
        <v>453</v>
      </c>
      <c r="C15" s="15" t="str">
        <f>VLOOKUP(B15,'[1]LISTADO ATM'!$A$2:$B$816,2,0)</f>
        <v xml:space="preserve">ATM Autobanco Sarasota II </v>
      </c>
      <c r="D15" s="13" t="s">
        <v>18</v>
      </c>
      <c r="E15" s="8">
        <v>335771380</v>
      </c>
    </row>
    <row r="16" spans="1:5" ht="18" x14ac:dyDescent="0.25">
      <c r="A16" s="15" t="str">
        <f>VLOOKUP(B16,'[1]LISTADO ATM'!$A$2:$C$817,3,0)</f>
        <v>DISTRITO NACIONAL</v>
      </c>
      <c r="B16" s="15">
        <v>551</v>
      </c>
      <c r="C16" s="15" t="str">
        <f>VLOOKUP(B16,'[1]LISTADO ATM'!$A$2:$B$816,2,0)</f>
        <v xml:space="preserve">ATM Oficina Padre Castellanos </v>
      </c>
      <c r="D16" s="13" t="s">
        <v>18</v>
      </c>
      <c r="E16" s="8">
        <v>335771573</v>
      </c>
    </row>
    <row r="17" spans="1:5" ht="18" x14ac:dyDescent="0.25">
      <c r="A17" s="15" t="str">
        <f>VLOOKUP(B17,'[1]LISTADO ATM'!$A$2:$C$817,3,0)</f>
        <v>DISTRITO NACIONAL</v>
      </c>
      <c r="B17" s="15">
        <v>281</v>
      </c>
      <c r="C17" s="15" t="str">
        <f>VLOOKUP(B17,'[1]LISTADO ATM'!$A$2:$B$816,2,0)</f>
        <v xml:space="preserve">ATM S/M Pola Independencia </v>
      </c>
      <c r="D17" s="13" t="s">
        <v>18</v>
      </c>
      <c r="E17" s="8">
        <v>335771098</v>
      </c>
    </row>
    <row r="18" spans="1:5" ht="18" x14ac:dyDescent="0.25">
      <c r="A18" s="15" t="str">
        <f>VLOOKUP(B18,'[1]LISTADO ATM'!$A$2:$C$817,3,0)</f>
        <v>DISTRITO NACIONAL</v>
      </c>
      <c r="B18" s="15">
        <v>314</v>
      </c>
      <c r="C18" s="15" t="str">
        <f>VLOOKUP(B18,'[1]LISTADO ATM'!$A$2:$B$816,2,0)</f>
        <v xml:space="preserve">ATM UNP Cambita Garabito (San Cristóbal) </v>
      </c>
      <c r="D18" s="13" t="s">
        <v>18</v>
      </c>
      <c r="E18" s="8">
        <v>335771099</v>
      </c>
    </row>
    <row r="19" spans="1:5" ht="18" x14ac:dyDescent="0.25">
      <c r="A19" s="15" t="str">
        <f>VLOOKUP(B19,'[1]LISTADO ATM'!$A$2:$C$817,3,0)</f>
        <v>DISTRITO NACIONAL</v>
      </c>
      <c r="B19" s="15">
        <v>911</v>
      </c>
      <c r="C19" s="15" t="str">
        <f>VLOOKUP(B19,'[1]LISTADO ATM'!$A$2:$B$816,2,0)</f>
        <v xml:space="preserve">ATM Oficina Venezuela II </v>
      </c>
      <c r="D19" s="13" t="s">
        <v>18</v>
      </c>
      <c r="E19" s="8">
        <v>335771101</v>
      </c>
    </row>
    <row r="20" spans="1:5" ht="18" x14ac:dyDescent="0.25">
      <c r="A20" s="15" t="str">
        <f>VLOOKUP(B20,'[1]LISTADO ATM'!$A$2:$C$817,3,0)</f>
        <v>DISTRITO NACIONAL</v>
      </c>
      <c r="B20" s="15">
        <v>883</v>
      </c>
      <c r="C20" s="15" t="str">
        <f>VLOOKUP(B20,'[1]LISTADO ATM'!$A$2:$B$816,2,0)</f>
        <v xml:space="preserve">ATM Oficina Filadelfia Plaza </v>
      </c>
      <c r="D20" s="13" t="s">
        <v>18</v>
      </c>
      <c r="E20" s="8">
        <v>335771107</v>
      </c>
    </row>
    <row r="21" spans="1:5" ht="18" x14ac:dyDescent="0.25">
      <c r="A21" s="15" t="str">
        <f>VLOOKUP(B21,'[1]LISTADO ATM'!$A$2:$C$817,3,0)</f>
        <v>DISTRITO NACIONAL</v>
      </c>
      <c r="B21" s="15">
        <v>225</v>
      </c>
      <c r="C21" s="15" t="str">
        <f>VLOOKUP(B21,'[1]LISTADO ATM'!$A$2:$B$816,2,0)</f>
        <v xml:space="preserve">ATM S/M Nacional Arroyo Hondo </v>
      </c>
      <c r="D21" s="13" t="s">
        <v>18</v>
      </c>
      <c r="E21" s="8">
        <v>335771224</v>
      </c>
    </row>
    <row r="22" spans="1:5" ht="18" x14ac:dyDescent="0.25">
      <c r="A22" s="15" t="str">
        <f>VLOOKUP(B22,'[1]LISTADO ATM'!$A$2:$C$817,3,0)</f>
        <v>ESTE</v>
      </c>
      <c r="B22" s="15">
        <v>742</v>
      </c>
      <c r="C22" s="15" t="str">
        <f>VLOOKUP(B22,'[1]LISTADO ATM'!$A$2:$B$816,2,0)</f>
        <v xml:space="preserve">ATM Oficina Plaza del Rey (La Romana) </v>
      </c>
      <c r="D22" s="13" t="s">
        <v>18</v>
      </c>
      <c r="E22" s="8">
        <v>335769625</v>
      </c>
    </row>
    <row r="23" spans="1:5" ht="18" x14ac:dyDescent="0.25">
      <c r="A23" s="15" t="str">
        <f>VLOOKUP(B23,'[1]LISTADO ATM'!$A$2:$C$817,3,0)</f>
        <v>ESTE</v>
      </c>
      <c r="B23" s="15">
        <v>963</v>
      </c>
      <c r="C23" s="15" t="str">
        <f>VLOOKUP(B23,'[1]LISTADO ATM'!$A$2:$B$816,2,0)</f>
        <v xml:space="preserve">ATM Multiplaza La Romana </v>
      </c>
      <c r="D23" s="13" t="s">
        <v>18</v>
      </c>
      <c r="E23" s="8">
        <v>335770305</v>
      </c>
    </row>
    <row r="24" spans="1:5" ht="18" x14ac:dyDescent="0.25">
      <c r="A24" s="15" t="str">
        <f>VLOOKUP(B24,'[1]LISTADO ATM'!$A$2:$C$817,3,0)</f>
        <v>DISTRITO NACIONAL</v>
      </c>
      <c r="B24" s="15">
        <v>354</v>
      </c>
      <c r="C24" s="15" t="str">
        <f>VLOOKUP(B24,'[1]LISTADO ATM'!$A$2:$B$816,2,0)</f>
        <v xml:space="preserve">ATM Oficina Núñez de Cáceres II </v>
      </c>
      <c r="D24" s="13" t="s">
        <v>18</v>
      </c>
      <c r="E24" s="8">
        <v>335770665</v>
      </c>
    </row>
    <row r="25" spans="1:5" ht="18" x14ac:dyDescent="0.25">
      <c r="A25" s="15" t="str">
        <f>VLOOKUP(B25,'[1]LISTADO ATM'!$A$2:$C$817,3,0)</f>
        <v>DISTRITO NACIONAL</v>
      </c>
      <c r="B25" s="15">
        <v>946</v>
      </c>
      <c r="C25" s="15" t="str">
        <f>VLOOKUP(B25,'[1]LISTADO ATM'!$A$2:$B$816,2,0)</f>
        <v xml:space="preserve">ATM Oficina Núñez de Cáceres I </v>
      </c>
      <c r="D25" s="13" t="s">
        <v>18</v>
      </c>
      <c r="E25" s="8">
        <v>335771007</v>
      </c>
    </row>
    <row r="26" spans="1:5" ht="18" x14ac:dyDescent="0.25">
      <c r="A26" s="15" t="str">
        <f>VLOOKUP(B26,'[1]LISTADO ATM'!$A$2:$C$817,3,0)</f>
        <v>ESTE</v>
      </c>
      <c r="B26" s="15">
        <v>634</v>
      </c>
      <c r="C26" s="15" t="str">
        <f>VLOOKUP(B26,'[1]LISTADO ATM'!$A$2:$B$816,2,0)</f>
        <v xml:space="preserve">ATM Ayuntamiento Los Llanos (SPM) </v>
      </c>
      <c r="D26" s="13" t="s">
        <v>18</v>
      </c>
      <c r="E26" s="8">
        <v>335771146</v>
      </c>
    </row>
    <row r="27" spans="1:5" ht="18" x14ac:dyDescent="0.25">
      <c r="A27" s="15" t="str">
        <f>VLOOKUP(B27,'[1]LISTADO ATM'!$A$2:$C$817,3,0)</f>
        <v>DISTRITO NACIONAL</v>
      </c>
      <c r="B27" s="15">
        <v>706</v>
      </c>
      <c r="C27" s="15" t="str">
        <f>VLOOKUP(B27,'[1]LISTADO ATM'!$A$2:$B$816,2,0)</f>
        <v xml:space="preserve">ATM S/M Pristine </v>
      </c>
      <c r="D27" s="13" t="s">
        <v>18</v>
      </c>
      <c r="E27" s="8">
        <v>335771147</v>
      </c>
    </row>
    <row r="28" spans="1:5" ht="18" x14ac:dyDescent="0.25">
      <c r="A28" s="15" t="str">
        <f>VLOOKUP(B28,'[1]LISTADO ATM'!$A$2:$C$817,3,0)</f>
        <v>DISTRITO NACIONAL</v>
      </c>
      <c r="B28" s="15">
        <v>43</v>
      </c>
      <c r="C28" s="15" t="str">
        <f>VLOOKUP(B28,'[1]LISTADO ATM'!$A$2:$B$816,2,0)</f>
        <v xml:space="preserve">ATM Zona Franca San Isidro </v>
      </c>
      <c r="D28" s="13" t="s">
        <v>18</v>
      </c>
      <c r="E28" s="8">
        <v>335771367</v>
      </c>
    </row>
    <row r="29" spans="1:5" ht="18" x14ac:dyDescent="0.25">
      <c r="A29" s="15" t="str">
        <f>VLOOKUP(B29,'[1]LISTADO ATM'!$A$2:$C$817,3,0)</f>
        <v>DISTRITO NACIONAL</v>
      </c>
      <c r="B29" s="15">
        <v>949</v>
      </c>
      <c r="C29" s="15" t="str">
        <f>VLOOKUP(B29,'[1]LISTADO ATM'!$A$2:$B$816,2,0)</f>
        <v xml:space="preserve">ATM S/M Bravo San Isidro Coral Mall </v>
      </c>
      <c r="D29" s="13" t="s">
        <v>18</v>
      </c>
      <c r="E29" s="20">
        <v>335771010</v>
      </c>
    </row>
    <row r="30" spans="1:5" ht="18" x14ac:dyDescent="0.25">
      <c r="A30" s="15" t="str">
        <f>VLOOKUP(B30,'[1]LISTADO ATM'!$A$2:$C$817,3,0)</f>
        <v>DISTRITO NACIONAL</v>
      </c>
      <c r="B30" s="15">
        <v>267</v>
      </c>
      <c r="C30" s="15" t="str">
        <f>VLOOKUP(B30,'[1]LISTADO ATM'!$A$2:$B$816,2,0)</f>
        <v xml:space="preserve">ATM Centro de Caja México </v>
      </c>
      <c r="D30" s="13" t="s">
        <v>18</v>
      </c>
      <c r="E30" s="8">
        <v>335771039</v>
      </c>
    </row>
    <row r="31" spans="1:5" ht="18" x14ac:dyDescent="0.25">
      <c r="A31" s="15" t="str">
        <f>VLOOKUP(B31,'[1]LISTADO ATM'!$A$2:$C$817,3,0)</f>
        <v>DISTRITO NACIONAL</v>
      </c>
      <c r="B31" s="15">
        <v>149</v>
      </c>
      <c r="C31" s="15" t="str">
        <f>VLOOKUP(B31,'[1]LISTADO ATM'!$A$2:$B$816,2,0)</f>
        <v>ATM Estación Metro Concepción</v>
      </c>
      <c r="D31" s="13" t="s">
        <v>18</v>
      </c>
      <c r="E31" s="8">
        <v>335771159</v>
      </c>
    </row>
    <row r="32" spans="1:5" ht="18" x14ac:dyDescent="0.25">
      <c r="A32" s="15" t="str">
        <f>VLOOKUP(B32,'[1]LISTADO ATM'!$A$2:$C$817,3,0)</f>
        <v>ESTE</v>
      </c>
      <c r="B32" s="15">
        <v>158</v>
      </c>
      <c r="C32" s="15" t="str">
        <f>VLOOKUP(B32,'[1]LISTADO ATM'!$A$2:$B$816,2,0)</f>
        <v xml:space="preserve">ATM Oficina Romana Norte </v>
      </c>
      <c r="D32" s="13" t="s">
        <v>18</v>
      </c>
      <c r="E32" s="8">
        <v>335769631</v>
      </c>
    </row>
    <row r="33" spans="1:5" ht="18" x14ac:dyDescent="0.25">
      <c r="A33" s="15" t="str">
        <f>VLOOKUP(B33,'[1]LISTADO ATM'!$A$2:$C$817,3,0)</f>
        <v>ESTE</v>
      </c>
      <c r="B33" s="15">
        <v>660</v>
      </c>
      <c r="C33" s="15" t="str">
        <f>VLOOKUP(B33,'[1]LISTADO ATM'!$A$2:$B$816,2,0)</f>
        <v>ATM Oficina Romana Norte II</v>
      </c>
      <c r="D33" s="13" t="s">
        <v>18</v>
      </c>
      <c r="E33" s="8">
        <v>335769632</v>
      </c>
    </row>
    <row r="34" spans="1:5" ht="18" x14ac:dyDescent="0.25">
      <c r="A34" s="15" t="str">
        <f>VLOOKUP(B34,'[1]LISTADO ATM'!$A$2:$C$817,3,0)</f>
        <v>DISTRITO NACIONAL</v>
      </c>
      <c r="B34" s="15">
        <v>697</v>
      </c>
      <c r="C34" s="15" t="str">
        <f>VLOOKUP(B34,'[1]LISTADO ATM'!$A$2:$B$816,2,0)</f>
        <v>ATM Hipermercado Olé Ciudad Juan Bosch</v>
      </c>
      <c r="D34" s="13" t="s">
        <v>18</v>
      </c>
      <c r="E34" s="8">
        <v>335770821</v>
      </c>
    </row>
    <row r="35" spans="1:5" ht="18" x14ac:dyDescent="0.25">
      <c r="A35" s="15" t="str">
        <f>VLOOKUP(B35,'[1]LISTADO ATM'!$A$2:$C$817,3,0)</f>
        <v>ESTE</v>
      </c>
      <c r="B35" s="15">
        <v>842</v>
      </c>
      <c r="C35" s="15" t="str">
        <f>VLOOKUP(B35,'[1]LISTADO ATM'!$A$2:$B$816,2,0)</f>
        <v xml:space="preserve">ATM Plaza Orense II (La Romana) </v>
      </c>
      <c r="D35" s="13" t="s">
        <v>18</v>
      </c>
      <c r="E35" s="8">
        <v>335770854</v>
      </c>
    </row>
    <row r="36" spans="1:5" ht="18" x14ac:dyDescent="0.25">
      <c r="A36" s="15" t="str">
        <f>VLOOKUP(B36,'[1]LISTADO ATM'!$A$2:$C$817,3,0)</f>
        <v>ESTE</v>
      </c>
      <c r="B36" s="15">
        <v>824</v>
      </c>
      <c r="C36" s="15" t="str">
        <f>VLOOKUP(B36,'[1]LISTADO ATM'!$A$2:$B$816,2,0)</f>
        <v xml:space="preserve">ATM Multiplaza (Higuey) </v>
      </c>
      <c r="D36" s="13" t="s">
        <v>18</v>
      </c>
      <c r="E36" s="8">
        <v>335771187</v>
      </c>
    </row>
    <row r="37" spans="1:5" ht="18" x14ac:dyDescent="0.25">
      <c r="A37" s="15" t="str">
        <f>VLOOKUP(B37,'[1]LISTADO ATM'!$A$2:$C$817,3,0)</f>
        <v>NORTE</v>
      </c>
      <c r="B37" s="15">
        <v>4</v>
      </c>
      <c r="C37" s="15" t="str">
        <f>VLOOKUP(B37,'[1]LISTADO ATM'!$A$2:$B$816,2,0)</f>
        <v>ATM Avenida Rivas</v>
      </c>
      <c r="D37" s="13" t="s">
        <v>18</v>
      </c>
      <c r="E37" s="8">
        <v>335771162</v>
      </c>
    </row>
    <row r="38" spans="1:5" ht="18" x14ac:dyDescent="0.25">
      <c r="A38" s="15" t="str">
        <f>VLOOKUP(B38,'[1]LISTADO ATM'!$A$2:$C$817,3,0)</f>
        <v>NORTE</v>
      </c>
      <c r="B38" s="15">
        <v>746</v>
      </c>
      <c r="C38" s="15" t="str">
        <f>VLOOKUP(B38,'[1]LISTADO ATM'!$A$2:$B$816,2,0)</f>
        <v xml:space="preserve">ATM Oficina Las Terrenas </v>
      </c>
      <c r="D38" s="13" t="s">
        <v>18</v>
      </c>
      <c r="E38" s="8">
        <v>335771121</v>
      </c>
    </row>
    <row r="39" spans="1:5" ht="18" x14ac:dyDescent="0.25">
      <c r="A39" s="15" t="str">
        <f>VLOOKUP(B39,'[1]LISTADO ATM'!$A$2:$C$817,3,0)</f>
        <v>ESTE</v>
      </c>
      <c r="B39" s="15">
        <v>630</v>
      </c>
      <c r="C39" s="15" t="str">
        <f>VLOOKUP(B39,'[1]LISTADO ATM'!$A$2:$B$816,2,0)</f>
        <v xml:space="preserve">ATM Oficina Plaza Zaglul (SPM) </v>
      </c>
      <c r="D39" s="13" t="s">
        <v>18</v>
      </c>
      <c r="E39" s="8">
        <v>335771145</v>
      </c>
    </row>
    <row r="40" spans="1:5" ht="18" x14ac:dyDescent="0.25">
      <c r="A40" s="15" t="str">
        <f>VLOOKUP(B40,'[1]LISTADO ATM'!$A$2:$C$817,3,0)</f>
        <v>DISTRITO NACIONAL</v>
      </c>
      <c r="B40" s="15">
        <v>714</v>
      </c>
      <c r="C40" s="15" t="str">
        <f>VLOOKUP(B40,'[1]LISTADO ATM'!$A$2:$B$816,2,0)</f>
        <v xml:space="preserve">ATM Hospital de Herrera </v>
      </c>
      <c r="D40" s="13" t="s">
        <v>18</v>
      </c>
      <c r="E40" s="8">
        <v>335771202</v>
      </c>
    </row>
    <row r="41" spans="1:5" ht="18" x14ac:dyDescent="0.25">
      <c r="A41" s="15" t="str">
        <f>VLOOKUP(B41,'[1]LISTADO ATM'!$A$2:$C$817,3,0)</f>
        <v>ESTE</v>
      </c>
      <c r="B41" s="15">
        <v>867</v>
      </c>
      <c r="C41" s="15" t="str">
        <f>VLOOKUP(B41,'[1]LISTADO ATM'!$A$2:$B$816,2,0)</f>
        <v xml:space="preserve">ATM Estación Combustible Autopista El Coral </v>
      </c>
      <c r="D41" s="13" t="s">
        <v>18</v>
      </c>
      <c r="E41" s="8">
        <v>335771160</v>
      </c>
    </row>
    <row r="42" spans="1:5" ht="18" x14ac:dyDescent="0.25">
      <c r="A42" s="15" t="str">
        <f>VLOOKUP(B42,'[1]LISTADO ATM'!$A$2:$C$817,3,0)</f>
        <v>DISTRITO NACIONAL</v>
      </c>
      <c r="B42" s="15">
        <v>860</v>
      </c>
      <c r="C42" s="15" t="str">
        <f>VLOOKUP(B42,'[1]LISTADO ATM'!$A$2:$B$816,2,0)</f>
        <v xml:space="preserve">ATM Oficina Bella Vista 27 de Febrero I </v>
      </c>
      <c r="D42" s="13" t="s">
        <v>18</v>
      </c>
      <c r="E42" s="8">
        <v>335771784</v>
      </c>
    </row>
    <row r="43" spans="1:5" ht="18" x14ac:dyDescent="0.25">
      <c r="A43" s="15" t="str">
        <f>VLOOKUP(B43,'[1]LISTADO ATM'!$A$2:$C$817,3,0)</f>
        <v>DISTRITO NACIONAL</v>
      </c>
      <c r="B43" s="15">
        <v>541</v>
      </c>
      <c r="C43" s="15" t="str">
        <f>VLOOKUP(B43,'[1]LISTADO ATM'!$A$2:$B$816,2,0)</f>
        <v xml:space="preserve">ATM Oficina Sambil II </v>
      </c>
      <c r="D43" s="13" t="s">
        <v>18</v>
      </c>
      <c r="E43" s="8">
        <v>335771823</v>
      </c>
    </row>
    <row r="44" spans="1:5" ht="18" x14ac:dyDescent="0.25">
      <c r="A44" s="15" t="str">
        <f>VLOOKUP(B44,'[1]LISTADO ATM'!$A$2:$C$817,3,0)</f>
        <v>DISTRITO NACIONAL</v>
      </c>
      <c r="B44" s="15">
        <v>302</v>
      </c>
      <c r="C44" s="15" t="str">
        <f>VLOOKUP(B44,'[1]LISTADO ATM'!$A$2:$B$816,2,0)</f>
        <v xml:space="preserve">ATM S/M Aprezio Los Mameyes  </v>
      </c>
      <c r="D44" s="13" t="s">
        <v>18</v>
      </c>
      <c r="E44" s="8">
        <v>335772022</v>
      </c>
    </row>
    <row r="45" spans="1:5" ht="18" x14ac:dyDescent="0.25">
      <c r="A45" s="15" t="str">
        <f>VLOOKUP(B45,'[1]LISTADO ATM'!$A$2:$C$817,3,0)</f>
        <v>DISTRITO NACIONAL</v>
      </c>
      <c r="B45" s="15">
        <v>527</v>
      </c>
      <c r="C45" s="15" t="str">
        <f>VLOOKUP(B45,'[1]LISTADO ATM'!$A$2:$B$816,2,0)</f>
        <v>ATM Oficina Zona Oriental II</v>
      </c>
      <c r="D45" s="13" t="s">
        <v>18</v>
      </c>
      <c r="E45" s="8">
        <v>335771042</v>
      </c>
    </row>
    <row r="46" spans="1:5" ht="18" x14ac:dyDescent="0.25">
      <c r="A46" s="15" t="str">
        <f>VLOOKUP(B46,'[1]LISTADO ATM'!$A$2:$C$817,3,0)</f>
        <v>NORTE</v>
      </c>
      <c r="B46" s="15">
        <v>383</v>
      </c>
      <c r="C46" s="15" t="str">
        <f>VLOOKUP(B46,'[1]LISTADO ATM'!$A$2:$B$816,2,0)</f>
        <v>ATM S/M Daniel (Dajabón)</v>
      </c>
      <c r="D46" s="13" t="s">
        <v>18</v>
      </c>
      <c r="E46" s="8">
        <v>335771144</v>
      </c>
    </row>
    <row r="47" spans="1:5" ht="18" x14ac:dyDescent="0.25">
      <c r="A47" s="15" t="str">
        <f>VLOOKUP(B47,'[1]LISTADO ATM'!$A$2:$C$817,3,0)</f>
        <v>DISTRITO NACIONAL</v>
      </c>
      <c r="B47" s="15">
        <v>672</v>
      </c>
      <c r="C47" s="15" t="str">
        <f>VLOOKUP(B47,'[1]LISTADO ATM'!$A$2:$B$816,2,0)</f>
        <v>ATM Destacamento Policía Nacional La Victoria</v>
      </c>
      <c r="D47" s="13" t="s">
        <v>18</v>
      </c>
      <c r="E47" s="8">
        <v>335772002</v>
      </c>
    </row>
    <row r="48" spans="1:5" ht="18" x14ac:dyDescent="0.25">
      <c r="A48" s="15" t="str">
        <f>VLOOKUP(B48,'[1]LISTADO ATM'!$A$2:$C$817,3,0)</f>
        <v>DISTRITO NACIONAL</v>
      </c>
      <c r="B48" s="15">
        <v>701</v>
      </c>
      <c r="C48" s="15" t="str">
        <f>VLOOKUP(B48,'[1]LISTADO ATM'!$A$2:$B$816,2,0)</f>
        <v>ATM Autoservicio Los Alcarrizos</v>
      </c>
      <c r="D48" s="13" t="s">
        <v>18</v>
      </c>
      <c r="E48" s="8">
        <v>335772282</v>
      </c>
    </row>
    <row r="49" spans="1:6" ht="18" x14ac:dyDescent="0.25">
      <c r="A49" s="15" t="str">
        <f>VLOOKUP(B49,'[1]LISTADO ATM'!$A$2:$C$817,3,0)</f>
        <v>DISTRITO NACIONAL</v>
      </c>
      <c r="B49" s="15">
        <v>642</v>
      </c>
      <c r="C49" s="15" t="str">
        <f>VLOOKUP(B49,'[1]LISTADO ATM'!$A$2:$B$816,2,0)</f>
        <v xml:space="preserve">ATM OMSA Sto. Dgo. </v>
      </c>
      <c r="D49" s="13" t="s">
        <v>18</v>
      </c>
      <c r="E49" s="8">
        <v>335771188</v>
      </c>
    </row>
    <row r="50" spans="1:6" ht="18" x14ac:dyDescent="0.25">
      <c r="A50" s="15" t="str">
        <f>VLOOKUP(B50,'[1]LISTADO ATM'!$A$2:$C$817,3,0)</f>
        <v>DISTRITO NACIONAL</v>
      </c>
      <c r="B50" s="15">
        <v>567</v>
      </c>
      <c r="C50" s="15" t="str">
        <f>VLOOKUP(B50,'[1]LISTADO ATM'!$A$2:$B$816,2,0)</f>
        <v xml:space="preserve">ATM Oficina Máximo Gómez </v>
      </c>
      <c r="D50" s="13" t="s">
        <v>18</v>
      </c>
      <c r="E50" s="8">
        <v>335771164</v>
      </c>
    </row>
    <row r="51" spans="1:6" ht="18.75" thickBot="1" x14ac:dyDescent="0.3">
      <c r="A51" s="11" t="s">
        <v>12</v>
      </c>
      <c r="B51" s="19">
        <f>COUNT(B10:B50)</f>
        <v>41</v>
      </c>
      <c r="C51" s="29"/>
      <c r="D51" s="30"/>
      <c r="E51" s="31"/>
    </row>
    <row r="52" spans="1:6" ht="15.75" thickBot="1" x14ac:dyDescent="0.3">
      <c r="E52" s="14"/>
    </row>
    <row r="53" spans="1:6" ht="18.75" thickBot="1" x14ac:dyDescent="0.3">
      <c r="A53" s="26" t="s">
        <v>10</v>
      </c>
      <c r="B53" s="27"/>
      <c r="C53" s="27"/>
      <c r="D53" s="27"/>
      <c r="E53" s="28"/>
    </row>
    <row r="54" spans="1:6" ht="18" x14ac:dyDescent="0.25">
      <c r="A54" s="6" t="s">
        <v>5</v>
      </c>
      <c r="B54" s="6" t="s">
        <v>6</v>
      </c>
      <c r="C54" s="7" t="s">
        <v>7</v>
      </c>
      <c r="D54" s="7" t="s">
        <v>8</v>
      </c>
      <c r="E54" s="7" t="s">
        <v>9</v>
      </c>
    </row>
    <row r="55" spans="1:6" ht="18" x14ac:dyDescent="0.25">
      <c r="A55" s="8" t="str">
        <f>VLOOKUP(B55,'[1]LISTADO ATM'!$A$2:$C$817,3,0)</f>
        <v>DISTRITO NACIONAL</v>
      </c>
      <c r="B55" s="8">
        <v>554</v>
      </c>
      <c r="C55" s="15" t="str">
        <f>VLOOKUP(B55,'[1]LISTADO ATM'!$A$2:$B$816,2,0)</f>
        <v xml:space="preserve">ATM Oficina Isabel La Católica I </v>
      </c>
      <c r="D55" s="16" t="s">
        <v>11</v>
      </c>
      <c r="E55" s="8">
        <v>335770459</v>
      </c>
    </row>
    <row r="56" spans="1:6" ht="18" x14ac:dyDescent="0.25">
      <c r="A56" s="8" t="str">
        <f>VLOOKUP(B56,'[1]LISTADO ATM'!$A$2:$C$817,3,0)</f>
        <v>DISTRITO NACIONAL</v>
      </c>
      <c r="B56" s="8">
        <v>713</v>
      </c>
      <c r="C56" s="15" t="str">
        <f>VLOOKUP(B56,'[1]LISTADO ATM'!$A$2:$B$816,2,0)</f>
        <v xml:space="preserve">ATM Oficina Las Américas </v>
      </c>
      <c r="D56" s="16" t="s">
        <v>11</v>
      </c>
      <c r="E56" s="8">
        <v>335770980</v>
      </c>
      <c r="F56" t="s">
        <v>22</v>
      </c>
    </row>
    <row r="57" spans="1:6" ht="18" x14ac:dyDescent="0.25">
      <c r="A57" s="8" t="str">
        <f>VLOOKUP(B57,'[1]LISTADO ATM'!$A$2:$C$817,3,0)</f>
        <v>DISTRITO NACIONAL</v>
      </c>
      <c r="B57" s="8">
        <v>738</v>
      </c>
      <c r="C57" s="15" t="str">
        <f>VLOOKUP(B57,'[1]LISTADO ATM'!$A$2:$B$816,2,0)</f>
        <v xml:space="preserve">ATM Zona Franca Los Alcarrizos </v>
      </c>
      <c r="D57" s="16" t="s">
        <v>11</v>
      </c>
      <c r="E57" s="8">
        <v>335770884</v>
      </c>
    </row>
    <row r="58" spans="1:6" ht="18" x14ac:dyDescent="0.25">
      <c r="A58" s="8" t="str">
        <f>VLOOKUP(B58,'[1]LISTADO ATM'!$A$2:$C$817,3,0)</f>
        <v>NORTE</v>
      </c>
      <c r="B58" s="8">
        <v>307</v>
      </c>
      <c r="C58" s="15" t="str">
        <f>VLOOKUP(B58,'[1]LISTADO ATM'!$A$2:$B$816,2,0)</f>
        <v>ATM Oficina Nagua II</v>
      </c>
      <c r="D58" s="16" t="s">
        <v>11</v>
      </c>
      <c r="E58" s="8">
        <v>335771621</v>
      </c>
    </row>
    <row r="59" spans="1:6" ht="18" x14ac:dyDescent="0.25">
      <c r="A59" s="8" t="str">
        <f>VLOOKUP(B59,'[1]LISTADO ATM'!$A$2:$C$817,3,0)</f>
        <v>DISTRITO NACIONAL</v>
      </c>
      <c r="B59" s="8">
        <v>670</v>
      </c>
      <c r="C59" s="15" t="str">
        <f>VLOOKUP(B59,'[1]LISTADO ATM'!$A$2:$B$816,2,0)</f>
        <v>ATM Estación Texaco Algodón</v>
      </c>
      <c r="D59" s="16" t="s">
        <v>11</v>
      </c>
      <c r="E59" s="8">
        <v>335771629</v>
      </c>
    </row>
    <row r="60" spans="1:6" ht="18" x14ac:dyDescent="0.25">
      <c r="A60" s="8" t="str">
        <f>VLOOKUP(B60,'[1]LISTADO ATM'!$A$2:$C$817,3,0)</f>
        <v>DISTRITO NACIONAL</v>
      </c>
      <c r="B60" s="8">
        <v>338</v>
      </c>
      <c r="C60" s="15" t="str">
        <f>VLOOKUP(B60,'[1]LISTADO ATM'!$A$2:$B$816,2,0)</f>
        <v>ATM S/M Aprezio Pantoja</v>
      </c>
      <c r="D60" s="16" t="s">
        <v>11</v>
      </c>
      <c r="E60" s="8">
        <v>335771642</v>
      </c>
    </row>
    <row r="61" spans="1:6" ht="18" x14ac:dyDescent="0.25">
      <c r="A61" s="8" t="str">
        <f>VLOOKUP(B61,'[1]LISTADO ATM'!$A$2:$C$817,3,0)</f>
        <v>DISTRITO NACIONAL</v>
      </c>
      <c r="B61" s="8">
        <v>930</v>
      </c>
      <c r="C61" s="15" t="str">
        <f>VLOOKUP(B61,'[1]LISTADO ATM'!$A$2:$B$816,2,0)</f>
        <v>ATM Oficina Plaza Spring Center</v>
      </c>
      <c r="D61" s="16" t="s">
        <v>11</v>
      </c>
      <c r="E61" s="8">
        <v>335771804</v>
      </c>
    </row>
    <row r="62" spans="1:6" ht="18" x14ac:dyDescent="0.25">
      <c r="A62" s="8" t="str">
        <f>VLOOKUP(B62,'[1]LISTADO ATM'!$A$2:$C$817,3,0)</f>
        <v>DISTRITO NACIONAL</v>
      </c>
      <c r="B62" s="8">
        <v>39</v>
      </c>
      <c r="C62" s="15" t="str">
        <f>VLOOKUP(B62,'[1]LISTADO ATM'!$A$2:$B$816,2,0)</f>
        <v xml:space="preserve">ATM Oficina Ovando </v>
      </c>
      <c r="D62" s="16" t="s">
        <v>11</v>
      </c>
      <c r="E62" s="8">
        <v>335772297</v>
      </c>
    </row>
    <row r="63" spans="1:6" ht="18" x14ac:dyDescent="0.25">
      <c r="A63" s="8" t="str">
        <f>VLOOKUP(B63,'[1]LISTADO ATM'!$A$2:$C$817,3,0)</f>
        <v>ESTE</v>
      </c>
      <c r="B63" s="8">
        <v>330</v>
      </c>
      <c r="C63" s="15" t="str">
        <f>VLOOKUP(B63,'[1]LISTADO ATM'!$A$2:$B$816,2,0)</f>
        <v xml:space="preserve">ATM Oficina Boulevard (Higuey) </v>
      </c>
      <c r="D63" s="16" t="s">
        <v>11</v>
      </c>
      <c r="E63" s="8">
        <v>335772394</v>
      </c>
    </row>
    <row r="64" spans="1:6" ht="18.75" thickBot="1" x14ac:dyDescent="0.3">
      <c r="A64" s="17" t="s">
        <v>12</v>
      </c>
      <c r="B64" s="19">
        <f>COUNT(B55:B63)</f>
        <v>9</v>
      </c>
      <c r="C64" s="18"/>
      <c r="D64" s="18"/>
      <c r="E64" s="18"/>
    </row>
    <row r="65" spans="1:5" ht="15.75" thickBot="1" x14ac:dyDescent="0.3">
      <c r="E65" s="14"/>
    </row>
    <row r="66" spans="1:5" ht="18.75" thickBot="1" x14ac:dyDescent="0.3">
      <c r="A66" s="26" t="s">
        <v>13</v>
      </c>
      <c r="B66" s="27"/>
      <c r="C66" s="27"/>
      <c r="D66" s="27"/>
      <c r="E66" s="28"/>
    </row>
    <row r="67" spans="1:5" ht="18" x14ac:dyDescent="0.25">
      <c r="A67" s="6" t="s">
        <v>5</v>
      </c>
      <c r="B67" s="6" t="s">
        <v>6</v>
      </c>
      <c r="C67" s="7" t="s">
        <v>7</v>
      </c>
      <c r="D67" s="7" t="s">
        <v>8</v>
      </c>
      <c r="E67" s="7" t="s">
        <v>9</v>
      </c>
    </row>
    <row r="68" spans="1:5" ht="18" x14ac:dyDescent="0.25">
      <c r="A68" s="15" t="str">
        <f>VLOOKUP(B68,'[1]LISTADO ATM'!$A$2:$C$817,3,0)</f>
        <v>DISTRITO NACIONAL</v>
      </c>
      <c r="B68" s="15">
        <v>719</v>
      </c>
      <c r="C68" s="15" t="str">
        <f>VLOOKUP(B68,'[1]LISTADO ATM'!$A$2:$B$816,2,0)</f>
        <v xml:space="preserve">ATM Ayuntamiento Municipal San Luís </v>
      </c>
      <c r="D68" s="15" t="s">
        <v>14</v>
      </c>
      <c r="E68" s="8">
        <v>335769547</v>
      </c>
    </row>
    <row r="69" spans="1:5" ht="18" x14ac:dyDescent="0.25">
      <c r="A69" s="15" t="str">
        <f>VLOOKUP(B69,'[1]LISTADO ATM'!$A$2:$C$817,3,0)</f>
        <v>DISTRITO NACIONAL</v>
      </c>
      <c r="B69" s="15">
        <v>958</v>
      </c>
      <c r="C69" s="15" t="str">
        <f>VLOOKUP(B69,'[1]LISTADO ATM'!$A$2:$B$816,2,0)</f>
        <v xml:space="preserve">ATM Olé Aut. San Isidro </v>
      </c>
      <c r="D69" s="15" t="s">
        <v>14</v>
      </c>
      <c r="E69" s="8">
        <v>335770494</v>
      </c>
    </row>
    <row r="70" spans="1:5" ht="18" x14ac:dyDescent="0.25">
      <c r="A70" s="15" t="str">
        <f>VLOOKUP(B70,'[1]LISTADO ATM'!$A$2:$C$817,3,0)</f>
        <v>NORTE</v>
      </c>
      <c r="B70" s="15">
        <v>862</v>
      </c>
      <c r="C70" s="15" t="str">
        <f>VLOOKUP(B70,'[1]LISTADO ATM'!$A$2:$B$816,2,0)</f>
        <v xml:space="preserve">ATM S/M Doble A (Sabaneta) </v>
      </c>
      <c r="D70" s="15" t="s">
        <v>14</v>
      </c>
      <c r="E70" s="8">
        <v>335771608</v>
      </c>
    </row>
    <row r="71" spans="1:5" ht="18" x14ac:dyDescent="0.25">
      <c r="A71" s="15" t="str">
        <f>VLOOKUP(B71,'[1]LISTADO ATM'!$A$2:$C$817,3,0)</f>
        <v>NORTE</v>
      </c>
      <c r="B71" s="15">
        <v>910</v>
      </c>
      <c r="C71" s="15" t="str">
        <f>VLOOKUP(B71,'[1]LISTADO ATM'!$A$2:$B$816,2,0)</f>
        <v xml:space="preserve">ATM Oficina El Sol II (Santiago) </v>
      </c>
      <c r="D71" s="15" t="s">
        <v>14</v>
      </c>
      <c r="E71" s="8">
        <v>335772305</v>
      </c>
    </row>
    <row r="72" spans="1:5" ht="18.75" thickBot="1" x14ac:dyDescent="0.3">
      <c r="A72" s="11" t="s">
        <v>12</v>
      </c>
      <c r="B72" s="19">
        <f>COUNT(B68:B71)</f>
        <v>4</v>
      </c>
      <c r="C72" s="9"/>
      <c r="D72" s="9"/>
      <c r="E72" s="10"/>
    </row>
    <row r="73" spans="1:5" ht="15.75" thickBot="1" x14ac:dyDescent="0.3">
      <c r="E73" s="14"/>
    </row>
    <row r="74" spans="1:5" ht="18.75" thickBot="1" x14ac:dyDescent="0.3">
      <c r="A74" s="35" t="s">
        <v>15</v>
      </c>
      <c r="B74" s="36"/>
      <c r="E74" s="14"/>
    </row>
    <row r="75" spans="1:5" ht="18.75" thickBot="1" x14ac:dyDescent="0.3">
      <c r="A75" s="37">
        <f>+B64+B72</f>
        <v>13</v>
      </c>
      <c r="B75" s="38"/>
      <c r="E75" s="14"/>
    </row>
    <row r="76" spans="1:5" ht="15.75" thickBot="1" x14ac:dyDescent="0.3">
      <c r="E76" s="14"/>
    </row>
    <row r="77" spans="1:5" ht="18.75" thickBot="1" x14ac:dyDescent="0.3">
      <c r="A77" s="26" t="s">
        <v>16</v>
      </c>
      <c r="B77" s="27"/>
      <c r="C77" s="27"/>
      <c r="D77" s="27"/>
      <c r="E77" s="28"/>
    </row>
    <row r="78" spans="1:5" ht="18" x14ac:dyDescent="0.25">
      <c r="A78" s="6" t="s">
        <v>5</v>
      </c>
      <c r="B78" s="12" t="s">
        <v>6</v>
      </c>
      <c r="C78" s="12" t="s">
        <v>7</v>
      </c>
      <c r="D78" s="39" t="s">
        <v>8</v>
      </c>
      <c r="E78" s="40"/>
    </row>
    <row r="79" spans="1:5" ht="18" x14ac:dyDescent="0.25">
      <c r="A79" s="8" t="str">
        <f>VLOOKUP(B79,'[1]LISTADO ATM'!$A$2:$C$817,3,0)</f>
        <v>ESTE</v>
      </c>
      <c r="B79" s="8">
        <v>673</v>
      </c>
      <c r="C79" s="15" t="str">
        <f>VLOOKUP(B79,'[1]LISTADO ATM'!$A$2:$B$816,2,0)</f>
        <v>ATM Clínica Dr. Cruz Jiminián</v>
      </c>
      <c r="D79" s="21" t="s">
        <v>17</v>
      </c>
      <c r="E79" s="22"/>
    </row>
    <row r="80" spans="1:5" ht="18" x14ac:dyDescent="0.25">
      <c r="A80" s="8" t="str">
        <f>VLOOKUP(B80,'[1]LISTADO ATM'!$A$2:$C$817,3,0)</f>
        <v>DISTRITO NACIONAL</v>
      </c>
      <c r="B80" s="8">
        <v>812</v>
      </c>
      <c r="C80" s="15" t="str">
        <f>VLOOKUP(B80,'[1]LISTADO ATM'!$A$2:$B$816,2,0)</f>
        <v xml:space="preserve">ATM Canasta del Pueblo </v>
      </c>
      <c r="D80" s="21" t="s">
        <v>17</v>
      </c>
      <c r="E80" s="22"/>
    </row>
    <row r="81" spans="1:5" ht="18" x14ac:dyDescent="0.25">
      <c r="A81" s="8" t="str">
        <f>VLOOKUP(B81,'[1]LISTADO ATM'!$A$2:$C$817,3,0)</f>
        <v>NORTE</v>
      </c>
      <c r="B81" s="8">
        <v>936</v>
      </c>
      <c r="C81" s="15" t="str">
        <f>VLOOKUP(B81,'[1]LISTADO ATM'!$A$2:$B$816,2,0)</f>
        <v xml:space="preserve">ATM Autobanco Oficina La Vega I </v>
      </c>
      <c r="D81" s="21" t="s">
        <v>17</v>
      </c>
      <c r="E81" s="22"/>
    </row>
    <row r="82" spans="1:5" ht="18" x14ac:dyDescent="0.25">
      <c r="A82" s="8" t="str">
        <f>VLOOKUP(B82,'[1]LISTADO ATM'!$A$2:$C$817,3,0)</f>
        <v>ESTE</v>
      </c>
      <c r="B82" s="8">
        <v>838</v>
      </c>
      <c r="C82" s="15" t="str">
        <f>VLOOKUP(B82,'[1]LISTADO ATM'!$A$2:$B$816,2,0)</f>
        <v xml:space="preserve">ATM UNP Consuelo </v>
      </c>
      <c r="D82" s="21" t="s">
        <v>17</v>
      </c>
      <c r="E82" s="22"/>
    </row>
    <row r="83" spans="1:5" ht="18" x14ac:dyDescent="0.25">
      <c r="A83" s="8" t="str">
        <f>VLOOKUP(B83,'[1]LISTADO ATM'!$A$2:$C$817,3,0)</f>
        <v>NORTE</v>
      </c>
      <c r="B83" s="8">
        <v>944</v>
      </c>
      <c r="C83" s="15" t="str">
        <f>VLOOKUP(B83,'[1]LISTADO ATM'!$A$2:$B$816,2,0)</f>
        <v xml:space="preserve">ATM UNP Mao </v>
      </c>
      <c r="D83" s="21" t="s">
        <v>17</v>
      </c>
      <c r="E83" s="22"/>
    </row>
    <row r="84" spans="1:5" ht="18" x14ac:dyDescent="0.25">
      <c r="A84" s="8" t="str">
        <f>VLOOKUP(B84,'[1]LISTADO ATM'!$A$2:$C$817,3,0)</f>
        <v>NORTE</v>
      </c>
      <c r="B84" s="8">
        <v>872</v>
      </c>
      <c r="C84" s="15" t="str">
        <f>VLOOKUP(B84,'[1]LISTADO ATM'!$A$2:$B$816,2,0)</f>
        <v xml:space="preserve">ATM Zona Franca Pisano II (Santiago) </v>
      </c>
      <c r="D84" s="21" t="s">
        <v>17</v>
      </c>
      <c r="E84" s="22"/>
    </row>
    <row r="85" spans="1:5" ht="18" x14ac:dyDescent="0.25">
      <c r="A85" s="8" t="str">
        <f>VLOOKUP(B85,'[1]LISTADO ATM'!$A$2:$C$817,3,0)</f>
        <v>DISTRITO NACIONAL</v>
      </c>
      <c r="B85" s="8">
        <v>235</v>
      </c>
      <c r="C85" s="15" t="str">
        <f>VLOOKUP(B85,'[1]LISTADO ATM'!$A$2:$B$816,2,0)</f>
        <v xml:space="preserve">ATM Oficina Multicentro La Sirena San Isidro </v>
      </c>
      <c r="D85" s="21" t="s">
        <v>17</v>
      </c>
      <c r="E85" s="22"/>
    </row>
    <row r="86" spans="1:5" ht="18" x14ac:dyDescent="0.25">
      <c r="A86" s="8" t="str">
        <f>VLOOKUP(B86,'[1]LISTADO ATM'!$A$2:$C$817,3,0)</f>
        <v>ESTE</v>
      </c>
      <c r="B86" s="8">
        <v>268</v>
      </c>
      <c r="C86" s="15" t="str">
        <f>VLOOKUP(B86,'[1]LISTADO ATM'!$A$2:$B$816,2,0)</f>
        <v xml:space="preserve">ATM Autobanco La Altagracia (Higuey) </v>
      </c>
      <c r="D86" s="21" t="s">
        <v>17</v>
      </c>
      <c r="E86" s="22"/>
    </row>
    <row r="87" spans="1:5" ht="18" x14ac:dyDescent="0.25">
      <c r="A87" s="8" t="str">
        <f>VLOOKUP(B87,'[1]LISTADO ATM'!$A$2:$C$817,3,0)</f>
        <v>DISTRITO NACIONAL</v>
      </c>
      <c r="B87" s="8">
        <v>406</v>
      </c>
      <c r="C87" s="15" t="str">
        <f>VLOOKUP(B87,'[1]LISTADO ATM'!$A$2:$B$816,2,0)</f>
        <v xml:space="preserve">ATM UNP Plaza Lama Máximo Gómez </v>
      </c>
      <c r="D87" s="21" t="s">
        <v>21</v>
      </c>
      <c r="E87" s="22"/>
    </row>
    <row r="88" spans="1:5" ht="18" x14ac:dyDescent="0.25">
      <c r="A88" s="8" t="str">
        <f>VLOOKUP(B88,'[1]LISTADO ATM'!$A$2:$C$817,3,0)</f>
        <v>NORTE</v>
      </c>
      <c r="B88" s="8">
        <v>643</v>
      </c>
      <c r="C88" s="15" t="str">
        <f>VLOOKUP(B88,'[1]LISTADO ATM'!$A$2:$B$816,2,0)</f>
        <v xml:space="preserve">ATM Oficina Valerio </v>
      </c>
      <c r="D88" s="21" t="s">
        <v>17</v>
      </c>
      <c r="E88" s="22"/>
    </row>
    <row r="89" spans="1:5" ht="18" x14ac:dyDescent="0.25">
      <c r="A89" s="8" t="str">
        <f>VLOOKUP(B89,'[1]LISTADO ATM'!$A$2:$C$817,3,0)</f>
        <v>DISTRITO NACIONAL</v>
      </c>
      <c r="B89" s="8">
        <v>648</v>
      </c>
      <c r="C89" s="15" t="str">
        <f>VLOOKUP(B89,'[1]LISTADO ATM'!$A$2:$B$816,2,0)</f>
        <v xml:space="preserve">ATM Hermandad de Pensionados </v>
      </c>
      <c r="D89" s="21" t="s">
        <v>17</v>
      </c>
      <c r="E89" s="22"/>
    </row>
    <row r="90" spans="1:5" ht="18.75" thickBot="1" x14ac:dyDescent="0.3">
      <c r="A90" s="11" t="s">
        <v>12</v>
      </c>
      <c r="B90" s="19">
        <f>COUNT(B79:B89)</f>
        <v>11</v>
      </c>
      <c r="C90" s="9"/>
      <c r="D90" s="9"/>
      <c r="E90" s="10"/>
    </row>
  </sheetData>
  <mergeCells count="22">
    <mergeCell ref="D79:E79"/>
    <mergeCell ref="D81:E81"/>
    <mergeCell ref="A66:E66"/>
    <mergeCell ref="A74:B74"/>
    <mergeCell ref="A75:B75"/>
    <mergeCell ref="A77:E77"/>
    <mergeCell ref="D78:E78"/>
    <mergeCell ref="A1:E1"/>
    <mergeCell ref="A8:E8"/>
    <mergeCell ref="C51:E51"/>
    <mergeCell ref="A53:E53"/>
    <mergeCell ref="A2:E2"/>
    <mergeCell ref="A3:E3"/>
    <mergeCell ref="D82:E82"/>
    <mergeCell ref="D83:E83"/>
    <mergeCell ref="D85:E85"/>
    <mergeCell ref="D84:E84"/>
    <mergeCell ref="D86:E86"/>
    <mergeCell ref="D87:E87"/>
    <mergeCell ref="D88:E88"/>
    <mergeCell ref="D89:E89"/>
    <mergeCell ref="D80:E80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2021-01-26T20:57:42Z</dcterms:modified>
</cp:coreProperties>
</file>