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27\"/>
    </mc:Choice>
  </mc:AlternateContent>
  <bookViews>
    <workbookView xWindow="0" yWindow="0" windowWidth="28800" windowHeight="12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" i="1" l="1"/>
  <c r="A53" i="1"/>
  <c r="C53" i="1"/>
  <c r="A73" i="1"/>
  <c r="A74" i="1"/>
  <c r="A75" i="1"/>
  <c r="A76" i="1"/>
  <c r="A77" i="1"/>
  <c r="A78" i="1"/>
  <c r="A79" i="1"/>
  <c r="A80" i="1"/>
  <c r="A81" i="1"/>
  <c r="A82" i="1"/>
  <c r="A83" i="1"/>
  <c r="C73" i="1"/>
  <c r="C74" i="1"/>
  <c r="C75" i="1"/>
  <c r="C76" i="1"/>
  <c r="C77" i="1"/>
  <c r="C78" i="1"/>
  <c r="C79" i="1"/>
  <c r="C80" i="1"/>
  <c r="C81" i="1"/>
  <c r="C82" i="1"/>
  <c r="C83" i="1"/>
  <c r="B54" i="1"/>
  <c r="B85" i="1"/>
  <c r="C69" i="1"/>
  <c r="C70" i="1"/>
  <c r="C71" i="1"/>
  <c r="C72" i="1"/>
  <c r="C84" i="1"/>
  <c r="A69" i="1"/>
  <c r="A70" i="1"/>
  <c r="A71" i="1"/>
  <c r="A72" i="1"/>
  <c r="A84" i="1"/>
  <c r="A45" i="1"/>
  <c r="C45" i="1"/>
  <c r="A44" i="1"/>
  <c r="C44" i="1"/>
  <c r="A43" i="1" l="1"/>
  <c r="C43" i="1"/>
  <c r="A41" i="1" l="1"/>
  <c r="C41" i="1"/>
  <c r="A30" i="1"/>
  <c r="C30" i="1"/>
  <c r="C68" i="1"/>
  <c r="A68" i="1"/>
  <c r="A40" i="1" l="1"/>
  <c r="C40" i="1"/>
  <c r="A65" i="1"/>
  <c r="C65" i="1"/>
  <c r="A66" i="1"/>
  <c r="C66" i="1"/>
  <c r="A13" i="1" l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52" i="1"/>
  <c r="C52" i="1"/>
  <c r="A64" i="1"/>
  <c r="C64" i="1"/>
  <c r="B32" i="1"/>
  <c r="C67" i="1" l="1"/>
  <c r="A67" i="1"/>
  <c r="A28" i="1"/>
  <c r="C28" i="1"/>
  <c r="A51" i="1"/>
  <c r="C51" i="1"/>
  <c r="A39" i="1"/>
  <c r="C39" i="1"/>
  <c r="A31" i="1"/>
  <c r="C31" i="1"/>
  <c r="A42" i="1"/>
  <c r="C42" i="1"/>
  <c r="A11" i="1"/>
  <c r="C11" i="1"/>
  <c r="A12" i="1"/>
  <c r="C12" i="1"/>
  <c r="A27" i="1"/>
  <c r="C27" i="1"/>
  <c r="A10" i="1" l="1"/>
  <c r="C10" i="1"/>
  <c r="A38" i="1"/>
  <c r="A63" i="1" l="1"/>
  <c r="C63" i="1"/>
  <c r="C38" i="1" l="1"/>
  <c r="A62" i="1"/>
  <c r="C62" i="1"/>
  <c r="A36" i="1" l="1"/>
  <c r="C36" i="1"/>
  <c r="A37" i="1"/>
  <c r="C37" i="1"/>
  <c r="C29" i="1" l="1"/>
  <c r="C61" i="1" l="1"/>
  <c r="A61" i="1"/>
  <c r="C50" i="1"/>
  <c r="A50" i="1"/>
  <c r="A29" i="1"/>
  <c r="A57" i="1" l="1"/>
</calcChain>
</file>

<file path=xl/sharedStrings.xml><?xml version="1.0" encoding="utf-8"?>
<sst xmlns="http://schemas.openxmlformats.org/spreadsheetml/2006/main" count="95" uniqueCount="23">
  <si>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</si>
  <si>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</si>
  <si>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</si>
  <si>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</si>
  <si>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</si>
  <si>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</si>
  <si>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</si>
  <si>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</si>
  <si>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</si>
  <si>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</si>
  <si>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</si>
  <si>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</si>
  <si>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</si>
  <si>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</si>
  <si>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</si>
  <si>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</si>
  <si>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</si>
  <si>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</si>
  <si>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</si>
  <si>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Vacias y 1 Fallando</t>
  </si>
  <si>
    <t>27/1/2021 6:00 AM</t>
  </si>
  <si>
    <t>27/1/2021 17:00 PM</t>
  </si>
  <si>
    <t>1 Gavetas Vacias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</si>
</sst>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9" fillId="8" borderId="23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abSelected="1" topLeftCell="A19" zoomScale="80" zoomScaleNormal="80" workbookViewId="0">
      <selection sqref="A1:E85"/>
    </sheetView>
  </sheetViews>
  <sheetFormatPr baseColWidth="10" defaultColWidth="52.7109375" defaultRowHeight="15" x14ac:dyDescent="0.25"/>
  <cols>
    <col min="1" max="1" width="25.7109375" bestFit="1" customWidth="1"/>
    <col min="2" max="2" width="21.7109375" style="14" bestFit="1" customWidth="1"/>
    <col min="3" max="3" width="51.7109375" bestFit="1" customWidth="1"/>
    <col min="4" max="4" width="39.28515625" bestFit="1" customWidth="1"/>
    <col min="5" max="5" width="13" bestFit="1" customWidth="1"/>
  </cols>
  <sheetData>
    <row r="1" spans="1:5" ht="22.5" x14ac:dyDescent="0.25">
      <c r="A1" s="23" t="s">
        <v>0</v>
      </c>
      <c r="B1" s="24"/>
      <c r="C1" s="24"/>
      <c r="D1" s="24"/>
      <c r="E1" s="25"/>
    </row>
    <row r="2" spans="1:5" ht="22.5" x14ac:dyDescent="0.25">
      <c r="A2" s="23" t="s">
        <v>1</v>
      </c>
      <c r="B2" s="24"/>
      <c r="C2" s="24"/>
      <c r="D2" s="24"/>
      <c r="E2" s="25"/>
    </row>
    <row r="3" spans="1:5" ht="25.5" x14ac:dyDescent="0.25">
      <c r="A3" s="32" t="s">
        <v>0</v>
      </c>
      <c r="B3" s="33"/>
      <c r="C3" s="33"/>
      <c r="D3" s="33"/>
      <c r="E3" s="34"/>
    </row>
    <row r="4" spans="1:5" x14ac:dyDescent="0.25">
      <c r="E4" s="14"/>
    </row>
    <row r="5" spans="1:5" ht="18.75" thickBot="1" x14ac:dyDescent="0.3">
      <c r="A5" s="1" t="s">
        <v>2</v>
      </c>
      <c r="B5" s="2" t="s">
        <v>20</v>
      </c>
      <c r="C5" s="3"/>
      <c r="D5" s="4"/>
      <c r="E5" s="5"/>
    </row>
    <row r="6" spans="1:5" ht="18.75" thickBot="1" x14ac:dyDescent="0.3">
      <c r="A6" s="1" t="s">
        <v>3</v>
      </c>
      <c r="B6" s="2" t="s">
        <v>21</v>
      </c>
      <c r="C6" s="3"/>
      <c r="D6" s="4"/>
      <c r="E6" s="5"/>
    </row>
    <row r="7" spans="1:5" ht="15.75" thickBot="1" x14ac:dyDescent="0.3">
      <c r="E7" s="14"/>
    </row>
    <row r="8" spans="1:5" ht="18.75" thickBot="1" x14ac:dyDescent="0.3">
      <c r="A8" s="26" t="s">
        <v>4</v>
      </c>
      <c r="B8" s="27"/>
      <c r="C8" s="27"/>
      <c r="D8" s="27"/>
      <c r="E8" s="28"/>
    </row>
    <row r="9" spans="1:5" ht="18" x14ac:dyDescent="0.25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15" t="str">
        <f>VLOOKUP(B10,'[1]LISTADO ATM'!$A$2:$C$817,3,0)</f>
        <v>DISTRITO NACIONAL</v>
      </c>
      <c r="B10" s="15">
        <v>39</v>
      </c>
      <c r="C10" s="15" t="str">
        <f>VLOOKUP(B10,'[1]LISTADO ATM'!$A$2:$B$816,2,0)</f>
        <v xml:space="preserve">ATM Oficina Ovando </v>
      </c>
      <c r="D10" s="13" t="s">
        <v>18</v>
      </c>
      <c r="E10" s="8">
        <v>335772297</v>
      </c>
    </row>
    <row r="11" spans="1:5" ht="18" x14ac:dyDescent="0.25">
      <c r="A11" s="15" t="str">
        <f>VLOOKUP(B11,'[1]LISTADO ATM'!$A$2:$C$817,3,0)</f>
        <v>DISTRITO NACIONAL</v>
      </c>
      <c r="B11" s="15">
        <v>958</v>
      </c>
      <c r="C11" s="15" t="str">
        <f>VLOOKUP(B11,'[1]LISTADO ATM'!$A$2:$B$816,2,0)</f>
        <v xml:space="preserve">ATM Olé Aut. San Isidro </v>
      </c>
      <c r="D11" s="13" t="s">
        <v>18</v>
      </c>
      <c r="E11" s="8">
        <v>335770494</v>
      </c>
    </row>
    <row r="12" spans="1:5" ht="18" x14ac:dyDescent="0.25">
      <c r="A12" s="15" t="str">
        <f>VLOOKUP(B12,'[1]LISTADO ATM'!$A$2:$C$817,3,0)</f>
        <v>NORTE</v>
      </c>
      <c r="B12" s="15">
        <v>910</v>
      </c>
      <c r="C12" s="15" t="str">
        <f>VLOOKUP(B12,'[1]LISTADO ATM'!$A$2:$B$816,2,0)</f>
        <v xml:space="preserve">ATM Oficina El Sol II (Santiago) </v>
      </c>
      <c r="D12" s="13" t="s">
        <v>18</v>
      </c>
      <c r="E12" s="15">
        <v>335772305</v>
      </c>
    </row>
    <row r="13" spans="1:5" ht="18" x14ac:dyDescent="0.25">
      <c r="A13" s="15" t="str">
        <f>VLOOKUP(B13,'[1]LISTADO ATM'!$A$2:$C$817,3,0)</f>
        <v>DISTRITO NACIONAL</v>
      </c>
      <c r="B13" s="15">
        <v>554</v>
      </c>
      <c r="C13" s="15" t="str">
        <f>VLOOKUP(B13,'[1]LISTADO ATM'!$A$2:$B$816,2,0)</f>
        <v xml:space="preserve">ATM Oficina Isabel La Católica I </v>
      </c>
      <c r="D13" s="13" t="s">
        <v>18</v>
      </c>
      <c r="E13" s="8">
        <v>335770459</v>
      </c>
    </row>
    <row r="14" spans="1:5" ht="18" x14ac:dyDescent="0.25">
      <c r="A14" s="15" t="str">
        <f>VLOOKUP(B14,'[1]LISTADO ATM'!$A$2:$C$817,3,0)</f>
        <v>DISTRITO NACIONAL</v>
      </c>
      <c r="B14" s="15">
        <v>670</v>
      </c>
      <c r="C14" s="15" t="str">
        <f>VLOOKUP(B14,'[1]LISTADO ATM'!$A$2:$B$816,2,0)</f>
        <v>ATM Estación Texaco Algodón</v>
      </c>
      <c r="D14" s="13" t="s">
        <v>18</v>
      </c>
      <c r="E14" s="8">
        <v>335771629</v>
      </c>
    </row>
    <row r="15" spans="1:5" ht="18" x14ac:dyDescent="0.25">
      <c r="A15" s="15" t="str">
        <f>VLOOKUP(B15,'[1]LISTADO ATM'!$A$2:$C$817,3,0)</f>
        <v>ESTE</v>
      </c>
      <c r="B15" s="15">
        <v>838</v>
      </c>
      <c r="C15" s="15" t="str">
        <f>VLOOKUP(B15,'[1]LISTADO ATM'!$A$2:$B$816,2,0)</f>
        <v xml:space="preserve">ATM UNP Consuelo </v>
      </c>
      <c r="D15" s="13" t="s">
        <v>18</v>
      </c>
      <c r="E15" s="8">
        <v>335772489</v>
      </c>
    </row>
    <row r="16" spans="1:5" ht="18" x14ac:dyDescent="0.25">
      <c r="A16" s="15" t="str">
        <f>VLOOKUP(B16,'[1]LISTADO ATM'!$A$2:$C$817,3,0)</f>
        <v>ESTE</v>
      </c>
      <c r="B16" s="15">
        <v>268</v>
      </c>
      <c r="C16" s="15" t="str">
        <f>VLOOKUP(B16,'[1]LISTADO ATM'!$A$2:$B$816,2,0)</f>
        <v xml:space="preserve">ATM Autobanco La Altagracia (Higuey) </v>
      </c>
      <c r="D16" s="13" t="s">
        <v>18</v>
      </c>
      <c r="E16" s="8">
        <v>335772497</v>
      </c>
    </row>
    <row r="17" spans="1:5" ht="18" x14ac:dyDescent="0.25">
      <c r="A17" s="15" t="str">
        <f>VLOOKUP(B17,'[1]LISTADO ATM'!$A$2:$C$817,3,0)</f>
        <v>ESTE</v>
      </c>
      <c r="B17" s="15">
        <v>630</v>
      </c>
      <c r="C17" s="15" t="str">
        <f>VLOOKUP(B17,'[1]LISTADO ATM'!$A$2:$B$816,2,0)</f>
        <v xml:space="preserve">ATM Oficina Plaza Zaglul (SPM) </v>
      </c>
      <c r="D17" s="13" t="s">
        <v>18</v>
      </c>
      <c r="E17" s="8">
        <v>335772546</v>
      </c>
    </row>
    <row r="18" spans="1:5" ht="18" x14ac:dyDescent="0.25">
      <c r="A18" s="15" t="str">
        <f>VLOOKUP(B18,'[1]LISTADO ATM'!$A$2:$C$817,3,0)</f>
        <v>DISTRITO NACIONAL</v>
      </c>
      <c r="B18" s="15">
        <v>235</v>
      </c>
      <c r="C18" s="15" t="str">
        <f>VLOOKUP(B18,'[1]LISTADO ATM'!$A$2:$B$816,2,0)</f>
        <v xml:space="preserve">ATM Oficina Multicentro La Sirena San Isidro </v>
      </c>
      <c r="D18" s="13" t="s">
        <v>18</v>
      </c>
      <c r="E18" s="8">
        <v>335772605</v>
      </c>
    </row>
    <row r="19" spans="1:5" ht="18" x14ac:dyDescent="0.25">
      <c r="A19" s="15" t="str">
        <f>VLOOKUP(B19,'[1]LISTADO ATM'!$A$2:$C$817,3,0)</f>
        <v>ESTE</v>
      </c>
      <c r="B19" s="15">
        <v>843</v>
      </c>
      <c r="C19" s="15" t="str">
        <f>VLOOKUP(B19,'[1]LISTADO ATM'!$A$2:$B$816,2,0)</f>
        <v xml:space="preserve">ATM Oficina Romana Centro </v>
      </c>
      <c r="D19" s="13" t="s">
        <v>18</v>
      </c>
      <c r="E19" s="15">
        <v>335773126</v>
      </c>
    </row>
    <row r="20" spans="1:5" ht="18" x14ac:dyDescent="0.25">
      <c r="A20" s="15" t="str">
        <f>VLOOKUP(B20,'[1]LISTADO ATM'!$A$2:$C$817,3,0)</f>
        <v>NORTE</v>
      </c>
      <c r="B20" s="15">
        <v>728</v>
      </c>
      <c r="C20" s="15" t="str">
        <f>VLOOKUP(B20,'[1]LISTADO ATM'!$A$2:$B$816,2,0)</f>
        <v xml:space="preserve">ATM UNP La Vega Oficina Regional Norcentral </v>
      </c>
      <c r="D20" s="13" t="s">
        <v>18</v>
      </c>
      <c r="E20" s="15">
        <v>335773173</v>
      </c>
    </row>
    <row r="21" spans="1:5" ht="18" x14ac:dyDescent="0.25">
      <c r="A21" s="15" t="str">
        <f>VLOOKUP(B21,'[1]LISTADO ATM'!$A$2:$C$817,3,0)</f>
        <v>DISTRITO NACIONAL</v>
      </c>
      <c r="B21" s="15">
        <v>409</v>
      </c>
      <c r="C21" s="15" t="str">
        <f>VLOOKUP(B21,'[1]LISTADO ATM'!$A$2:$B$816,2,0)</f>
        <v xml:space="preserve">ATM Oficina Las Palmas de Herrera I </v>
      </c>
      <c r="D21" s="13" t="s">
        <v>18</v>
      </c>
      <c r="E21" s="8">
        <v>335772558</v>
      </c>
    </row>
    <row r="22" spans="1:5" ht="18" x14ac:dyDescent="0.25">
      <c r="A22" s="15" t="str">
        <f>VLOOKUP(B22,'[1]LISTADO ATM'!$A$2:$C$817,3,0)</f>
        <v>NORTE</v>
      </c>
      <c r="B22" s="15">
        <v>944</v>
      </c>
      <c r="C22" s="15" t="str">
        <f>VLOOKUP(B22,'[1]LISTADO ATM'!$A$2:$B$816,2,0)</f>
        <v xml:space="preserve">ATM UNP Mao </v>
      </c>
      <c r="D22" s="13" t="s">
        <v>18</v>
      </c>
      <c r="E22" s="8">
        <v>335772507</v>
      </c>
    </row>
    <row r="23" spans="1:5" ht="18" x14ac:dyDescent="0.25">
      <c r="A23" s="15" t="str">
        <f>VLOOKUP(B23,'[1]LISTADO ATM'!$A$2:$C$817,3,0)</f>
        <v>ESTE</v>
      </c>
      <c r="B23" s="15">
        <v>114</v>
      </c>
      <c r="C23" s="15" t="str">
        <f>VLOOKUP(B23,'[1]LISTADO ATM'!$A$2:$B$816,2,0)</f>
        <v xml:space="preserve">ATM Oficina Hato Mayor </v>
      </c>
      <c r="D23" s="13" t="s">
        <v>18</v>
      </c>
      <c r="E23" s="8">
        <v>335772545</v>
      </c>
    </row>
    <row r="24" spans="1:5" ht="18" x14ac:dyDescent="0.25">
      <c r="A24" s="15" t="str">
        <f>VLOOKUP(B24,'[1]LISTADO ATM'!$A$2:$C$817,3,0)</f>
        <v>SUR</v>
      </c>
      <c r="B24" s="15">
        <v>995</v>
      </c>
      <c r="C24" s="15" t="e">
        <f>VLOOKUP(B24,'[1]LISTADO ATM'!$A$2:$B$816,2,0)</f>
        <v>#N/A</v>
      </c>
      <c r="D24" s="13" t="s">
        <v>18</v>
      </c>
      <c r="E24" s="8">
        <v>335773454</v>
      </c>
    </row>
    <row r="25" spans="1:5" ht="18" x14ac:dyDescent="0.25">
      <c r="A25" s="15" t="str">
        <f>VLOOKUP(B25,'[1]LISTADO ATM'!$A$2:$C$817,3,0)</f>
        <v>NORTE</v>
      </c>
      <c r="B25" s="15">
        <v>862</v>
      </c>
      <c r="C25" s="15" t="str">
        <f>VLOOKUP(B25,'[1]LISTADO ATM'!$A$2:$B$816,2,0)</f>
        <v xml:space="preserve">ATM S/M Doble A (Sabaneta) </v>
      </c>
      <c r="D25" s="13" t="s">
        <v>18</v>
      </c>
      <c r="E25" s="8">
        <v>335771608</v>
      </c>
    </row>
    <row r="26" spans="1:5" ht="18" x14ac:dyDescent="0.25">
      <c r="A26" s="15" t="str">
        <f>VLOOKUP(B26,'[1]LISTADO ATM'!$A$2:$C$817,3,0)</f>
        <v>DISTRITO NACIONAL</v>
      </c>
      <c r="B26" s="15">
        <v>580</v>
      </c>
      <c r="C26" s="15" t="str">
        <f>VLOOKUP(B26,'[1]LISTADO ATM'!$A$2:$B$816,2,0)</f>
        <v xml:space="preserve">ATM Edificio Propagas </v>
      </c>
      <c r="D26" s="13" t="s">
        <v>18</v>
      </c>
      <c r="E26" s="20">
        <v>335772559</v>
      </c>
    </row>
    <row r="27" spans="1:5" ht="18" x14ac:dyDescent="0.25">
      <c r="A27" s="15" t="str">
        <f>VLOOKUP(B27,'[1]LISTADO ATM'!$A$2:$C$817,3,0)</f>
        <v>DISTRITO NACIONAL</v>
      </c>
      <c r="B27" s="15">
        <v>734</v>
      </c>
      <c r="C27" s="15" t="str">
        <f>VLOOKUP(B27,'[1]LISTADO ATM'!$A$2:$B$816,2,0)</f>
        <v xml:space="preserve">ATM Oficina Independencia I </v>
      </c>
      <c r="D27" s="13" t="s">
        <v>18</v>
      </c>
      <c r="E27" s="20">
        <v>335773136</v>
      </c>
    </row>
    <row r="28" spans="1:5" ht="18" x14ac:dyDescent="0.25">
      <c r="A28" s="15" t="str">
        <f>VLOOKUP(B28,'[1]LISTADO ATM'!$A$2:$C$817,3,0)</f>
        <v>NORTE</v>
      </c>
      <c r="B28" s="15">
        <v>752</v>
      </c>
      <c r="C28" s="15" t="str">
        <f>VLOOKUP(B28,'[1]LISTADO ATM'!$A$2:$B$816,2,0)</f>
        <v xml:space="preserve">ATM UNP Las Carolinas (La Vega) </v>
      </c>
      <c r="D28" s="13" t="s">
        <v>18</v>
      </c>
      <c r="E28" s="20">
        <v>335773401</v>
      </c>
    </row>
    <row r="29" spans="1:5" ht="18" x14ac:dyDescent="0.25">
      <c r="A29" s="8" t="str">
        <f>VLOOKUP(B29,'[1]LISTADO ATM'!$A$2:$C$817,3,0)</f>
        <v>DISTRITO NACIONAL</v>
      </c>
      <c r="B29" s="8">
        <v>738</v>
      </c>
      <c r="C29" s="15" t="str">
        <f>VLOOKUP(B29,'[1]LISTADO ATM'!$A$2:$B$816,2,0)</f>
        <v xml:space="preserve">ATM Zona Franca Los Alcarrizos </v>
      </c>
      <c r="D29" s="13" t="s">
        <v>18</v>
      </c>
      <c r="E29" s="8">
        <v>335770884</v>
      </c>
    </row>
    <row r="30" spans="1:5" ht="18" x14ac:dyDescent="0.25">
      <c r="A30" s="8" t="str">
        <f>VLOOKUP(B30,'[1]LISTADO ATM'!$A$2:$C$817,3,0)</f>
        <v>NORTE</v>
      </c>
      <c r="B30" s="8">
        <v>851</v>
      </c>
      <c r="C30" s="15" t="str">
        <f>VLOOKUP(B30,'[1]LISTADO ATM'!$A$2:$B$816,2,0)</f>
        <v xml:space="preserve">ATM Hospital Vinicio Calventi </v>
      </c>
      <c r="D30" s="13" t="s">
        <v>18</v>
      </c>
      <c r="E30" s="8">
        <v>335773820</v>
      </c>
    </row>
    <row r="31" spans="1:5" ht="18" x14ac:dyDescent="0.25">
      <c r="A31" s="8" t="str">
        <f>VLOOKUP(B31,'[1]LISTADO ATM'!$A$2:$C$817,3,0)</f>
        <v>NORTE</v>
      </c>
      <c r="B31" s="8">
        <v>775</v>
      </c>
      <c r="C31" s="15" t="str">
        <f>VLOOKUP(B31,'[1]LISTADO ATM'!$A$2:$B$816,2,0)</f>
        <v xml:space="preserve">ATM S/M Lilo (Montecristi) </v>
      </c>
      <c r="D31" s="13" t="s">
        <v>18</v>
      </c>
      <c r="E31" s="8">
        <v>335773492</v>
      </c>
    </row>
    <row r="32" spans="1:5" ht="18.75" thickBot="1" x14ac:dyDescent="0.3">
      <c r="A32" s="11" t="s">
        <v>12</v>
      </c>
      <c r="B32" s="19">
        <f>COUNT(B10:B31)</f>
        <v>22</v>
      </c>
      <c r="C32" s="29"/>
      <c r="D32" s="30"/>
      <c r="E32" s="31"/>
    </row>
    <row r="33" spans="1:5" ht="15.75" thickBot="1" x14ac:dyDescent="0.3">
      <c r="E33" s="14"/>
    </row>
    <row r="34" spans="1:5" ht="18.75" thickBot="1" x14ac:dyDescent="0.3">
      <c r="A34" s="26" t="s">
        <v>10</v>
      </c>
      <c r="B34" s="27"/>
      <c r="C34" s="27"/>
      <c r="D34" s="27"/>
      <c r="E34" s="28"/>
    </row>
    <row r="35" spans="1:5" ht="18" x14ac:dyDescent="0.25">
      <c r="A35" s="6" t="s">
        <v>5</v>
      </c>
      <c r="B35" s="6" t="s">
        <v>6</v>
      </c>
      <c r="C35" s="7" t="s">
        <v>7</v>
      </c>
      <c r="D35" s="7" t="s">
        <v>8</v>
      </c>
      <c r="E35" s="7" t="s">
        <v>9</v>
      </c>
    </row>
    <row r="36" spans="1:5" ht="18" x14ac:dyDescent="0.25">
      <c r="A36" s="8" t="str">
        <f>VLOOKUP(B36,'[1]LISTADO ATM'!$A$2:$C$817,3,0)</f>
        <v>DISTRITO NACIONAL</v>
      </c>
      <c r="B36" s="8">
        <v>338</v>
      </c>
      <c r="C36" s="15" t="str">
        <f>VLOOKUP(B36,'[1]LISTADO ATM'!$A$2:$B$816,2,0)</f>
        <v>ATM S/M Aprezio Pantoja</v>
      </c>
      <c r="D36" s="16" t="s">
        <v>11</v>
      </c>
      <c r="E36" s="8">
        <v>335771642</v>
      </c>
    </row>
    <row r="37" spans="1:5" ht="18" x14ac:dyDescent="0.25">
      <c r="A37" s="8" t="str">
        <f>VLOOKUP(B37,'[1]LISTADO ATM'!$A$2:$C$817,3,0)</f>
        <v>DISTRITO NACIONAL</v>
      </c>
      <c r="B37" s="8">
        <v>930</v>
      </c>
      <c r="C37" s="15" t="str">
        <f>VLOOKUP(B37,'[1]LISTADO ATM'!$A$2:$B$816,2,0)</f>
        <v>ATM Oficina Plaza Spring Center</v>
      </c>
      <c r="D37" s="16" t="s">
        <v>11</v>
      </c>
      <c r="E37" s="8">
        <v>335771804</v>
      </c>
    </row>
    <row r="38" spans="1:5" ht="18" x14ac:dyDescent="0.25">
      <c r="A38" s="8" t="str">
        <f>VLOOKUP(B38,'[1]LISTADO ATM'!$A$2:$C$817,3,0)</f>
        <v>ESTE</v>
      </c>
      <c r="B38" s="8">
        <v>330</v>
      </c>
      <c r="C38" s="15" t="str">
        <f>VLOOKUP(B38,'[1]LISTADO ATM'!$A$2:$B$816,2,0)</f>
        <v xml:space="preserve">ATM Oficina Boulevard (Higuey) </v>
      </c>
      <c r="D38" s="16" t="s">
        <v>11</v>
      </c>
      <c r="E38" s="8">
        <v>335772394</v>
      </c>
    </row>
    <row r="39" spans="1:5" ht="18" x14ac:dyDescent="0.25">
      <c r="A39" s="8" t="str">
        <f>VLOOKUP(B39,'[1]LISTADO ATM'!$A$2:$C$817,3,0)</f>
        <v>DISTRITO NACIONAL</v>
      </c>
      <c r="B39" s="8">
        <v>165</v>
      </c>
      <c r="C39" s="15" t="str">
        <f>VLOOKUP(B39,'[1]LISTADO ATM'!$A$2:$B$816,2,0)</f>
        <v>ATM Autoservicio Megacentro</v>
      </c>
      <c r="D39" s="16" t="s">
        <v>11</v>
      </c>
      <c r="E39" s="8">
        <v>335772906</v>
      </c>
    </row>
    <row r="40" spans="1:5" ht="18" x14ac:dyDescent="0.25">
      <c r="A40" s="8" t="str">
        <f>VLOOKUP(B40,'[1]LISTADO ATM'!$A$2:$C$817,3,0)</f>
        <v>DISTRITO NACIONAL</v>
      </c>
      <c r="B40" s="8">
        <v>707</v>
      </c>
      <c r="C40" s="15" t="str">
        <f>VLOOKUP(B40,'[1]LISTADO ATM'!$A$2:$B$816,2,0)</f>
        <v xml:space="preserve">ATM IAD </v>
      </c>
      <c r="D40" s="16" t="s">
        <v>11</v>
      </c>
      <c r="E40" s="8">
        <v>335773720</v>
      </c>
    </row>
    <row r="41" spans="1:5" ht="18" x14ac:dyDescent="0.25">
      <c r="A41" s="8" t="str">
        <f>VLOOKUP(B41,'[1]LISTADO ATM'!$A$2:$C$817,3,0)</f>
        <v>DISTRITO NACIONAL</v>
      </c>
      <c r="B41" s="8">
        <v>231</v>
      </c>
      <c r="C41" s="15" t="str">
        <f>VLOOKUP(B41,'[1]LISTADO ATM'!$A$2:$B$816,2,0)</f>
        <v xml:space="preserve">ATM Oficina Zona Oriental </v>
      </c>
      <c r="D41" s="16" t="s">
        <v>11</v>
      </c>
      <c r="E41" s="8">
        <v>335773853</v>
      </c>
    </row>
    <row r="42" spans="1:5" ht="18" x14ac:dyDescent="0.25">
      <c r="A42" s="8" t="str">
        <f>VLOOKUP(B42,'[1]LISTADO ATM'!$A$2:$C$817,3,0)</f>
        <v>DISTRITO NACIONAL</v>
      </c>
      <c r="B42" s="8">
        <v>811</v>
      </c>
      <c r="C42" s="15" t="str">
        <f>VLOOKUP(B42,'[1]LISTADO ATM'!$A$2:$B$816,2,0)</f>
        <v xml:space="preserve">ATM Almacenes Unidos </v>
      </c>
      <c r="D42" s="16" t="s">
        <v>11</v>
      </c>
      <c r="E42" s="8">
        <v>335773829</v>
      </c>
    </row>
    <row r="43" spans="1:5" ht="18" x14ac:dyDescent="0.25">
      <c r="A43" s="8" t="str">
        <f>VLOOKUP(B43,'[1]LISTADO ATM'!$A$2:$C$817,3,0)</f>
        <v>DISTRITO NACIONAL</v>
      </c>
      <c r="B43" s="8">
        <v>325</v>
      </c>
      <c r="C43" s="15" t="str">
        <f>VLOOKUP(B43,'[1]LISTADO ATM'!$A$2:$B$816,2,0)</f>
        <v>ATM Casa Edwin</v>
      </c>
      <c r="D43" s="16" t="s">
        <v>11</v>
      </c>
      <c r="E43" s="8">
        <v>335773905</v>
      </c>
    </row>
    <row r="44" spans="1:5" ht="18" x14ac:dyDescent="0.25">
      <c r="A44" s="8" t="str">
        <f>VLOOKUP(B44,'[1]LISTADO ATM'!$A$2:$C$817,3,0)</f>
        <v>NORTE</v>
      </c>
      <c r="B44" s="8">
        <v>747</v>
      </c>
      <c r="C44" s="15" t="str">
        <f>VLOOKUP(B44,'[1]LISTADO ATM'!$A$2:$B$816,2,0)</f>
        <v xml:space="preserve">ATM Club BR (Santiago) </v>
      </c>
      <c r="D44" s="16" t="s">
        <v>11</v>
      </c>
      <c r="E44" s="8">
        <v>335773914</v>
      </c>
    </row>
    <row r="45" spans="1:5" ht="18" x14ac:dyDescent="0.25">
      <c r="A45" s="8" t="str">
        <f>VLOOKUP(B45,'[1]LISTADO ATM'!$A$2:$C$817,3,0)</f>
        <v>DISTRITO NACIONAL</v>
      </c>
      <c r="B45" s="8">
        <v>620</v>
      </c>
      <c r="C45" s="15" t="str">
        <f>VLOOKUP(B45,'[1]LISTADO ATM'!$A$2:$B$816,2,0)</f>
        <v xml:space="preserve">ATM Ministerio de Medio Ambiente </v>
      </c>
      <c r="D45" s="16" t="s">
        <v>11</v>
      </c>
      <c r="E45" s="8">
        <v>335773922</v>
      </c>
    </row>
    <row r="46" spans="1:5" ht="18.75" thickBot="1" x14ac:dyDescent="0.3">
      <c r="A46" s="17" t="s">
        <v>12</v>
      </c>
      <c r="B46" s="19">
        <f>COUNT(B36:B45)</f>
        <v>10</v>
      </c>
      <c r="C46" s="18"/>
      <c r="D46" s="18"/>
      <c r="E46" s="18"/>
    </row>
    <row r="47" spans="1:5" ht="15.75" thickBot="1" x14ac:dyDescent="0.3">
      <c r="E47" s="14"/>
    </row>
    <row r="48" spans="1:5" ht="18.75" thickBot="1" x14ac:dyDescent="0.3">
      <c r="A48" s="26" t="s">
        <v>13</v>
      </c>
      <c r="B48" s="27"/>
      <c r="C48" s="27"/>
      <c r="D48" s="27"/>
      <c r="E48" s="28"/>
    </row>
    <row r="49" spans="1:5" ht="18" x14ac:dyDescent="0.25">
      <c r="A49" s="6" t="s">
        <v>5</v>
      </c>
      <c r="B49" s="6" t="s">
        <v>6</v>
      </c>
      <c r="C49" s="7" t="s">
        <v>7</v>
      </c>
      <c r="D49" s="7" t="s">
        <v>8</v>
      </c>
      <c r="E49" s="7" t="s">
        <v>9</v>
      </c>
    </row>
    <row r="50" spans="1:5" ht="18" x14ac:dyDescent="0.25">
      <c r="A50" s="15" t="str">
        <f>VLOOKUP(B50,'[1]LISTADO ATM'!$A$2:$C$817,3,0)</f>
        <v>DISTRITO NACIONAL</v>
      </c>
      <c r="B50" s="15">
        <v>719</v>
      </c>
      <c r="C50" s="15" t="str">
        <f>VLOOKUP(B50,'[1]LISTADO ATM'!$A$2:$B$816,2,0)</f>
        <v xml:space="preserve">ATM Ayuntamiento Municipal San Luís </v>
      </c>
      <c r="D50" s="15" t="s">
        <v>14</v>
      </c>
      <c r="E50" s="8">
        <v>335769547</v>
      </c>
    </row>
    <row r="51" spans="1:5" ht="18" x14ac:dyDescent="0.25">
      <c r="A51" s="15" t="str">
        <f>VLOOKUP(B51,'[1]LISTADO ATM'!$A$2:$C$817,3,0)</f>
        <v>DISTRITO NACIONAL</v>
      </c>
      <c r="B51" s="15">
        <v>406</v>
      </c>
      <c r="C51" s="15" t="str">
        <f>VLOOKUP(B51,'[1]LISTADO ATM'!$A$2:$B$816,2,0)</f>
        <v xml:space="preserve">ATM UNP Plaza Lama Máximo Gómez </v>
      </c>
      <c r="D51" s="15" t="s">
        <v>14</v>
      </c>
      <c r="E51" s="20">
        <v>335772891</v>
      </c>
    </row>
    <row r="52" spans="1:5" ht="18" x14ac:dyDescent="0.25">
      <c r="A52" s="15" t="str">
        <f>VLOOKUP(B52,'[1]LISTADO ATM'!$A$2:$C$817,3,0)</f>
        <v>DISTRITO NACIONAL</v>
      </c>
      <c r="B52" s="15">
        <v>152</v>
      </c>
      <c r="C52" s="15" t="str">
        <f>VLOOKUP(B52,'[1]LISTADO ATM'!$A$2:$B$816,2,0)</f>
        <v xml:space="preserve">ATM Kiosco Megacentro II </v>
      </c>
      <c r="D52" s="15" t="s">
        <v>14</v>
      </c>
      <c r="E52" s="20">
        <v>335773432</v>
      </c>
    </row>
    <row r="53" spans="1:5" ht="18" x14ac:dyDescent="0.25">
      <c r="A53" s="15" t="str">
        <f>VLOOKUP(B53,'[1]LISTADO ATM'!$A$2:$C$817,3,0)</f>
        <v>DISTRITO NACIONAL</v>
      </c>
      <c r="B53" s="8">
        <v>314</v>
      </c>
      <c r="C53" s="15" t="str">
        <f>VLOOKUP(B53,'[1]LISTADO ATM'!$A$2:$B$816,2,0)</f>
        <v xml:space="preserve">ATM UNP Cambita Garabito (San Cristóbal) </v>
      </c>
      <c r="D53" s="15" t="s">
        <v>14</v>
      </c>
      <c r="E53" s="20">
        <v>335773941</v>
      </c>
    </row>
    <row r="54" spans="1:5" ht="18.75" thickBot="1" x14ac:dyDescent="0.3">
      <c r="A54" s="11" t="s">
        <v>12</v>
      </c>
      <c r="B54" s="19">
        <f>COUNT(B50:B53)</f>
        <v>4</v>
      </c>
      <c r="C54" s="18"/>
      <c r="D54" s="9"/>
      <c r="E54" s="10"/>
    </row>
    <row r="55" spans="1:5" ht="15.75" thickBot="1" x14ac:dyDescent="0.3">
      <c r="E55" s="14"/>
    </row>
    <row r="56" spans="1:5" ht="18.75" thickBot="1" x14ac:dyDescent="0.3">
      <c r="A56" s="35" t="s">
        <v>15</v>
      </c>
      <c r="B56" s="36"/>
      <c r="E56" s="14"/>
    </row>
    <row r="57" spans="1:5" ht="18.75" thickBot="1" x14ac:dyDescent="0.3">
      <c r="A57" s="37">
        <f>+B46+B54</f>
        <v>14</v>
      </c>
      <c r="B57" s="38"/>
      <c r="E57" s="14"/>
    </row>
    <row r="58" spans="1:5" ht="15.75" thickBot="1" x14ac:dyDescent="0.3">
      <c r="E58" s="14"/>
    </row>
    <row r="59" spans="1:5" ht="18.75" thickBot="1" x14ac:dyDescent="0.3">
      <c r="A59" s="26" t="s">
        <v>16</v>
      </c>
      <c r="B59" s="27"/>
      <c r="C59" s="27"/>
      <c r="D59" s="27"/>
      <c r="E59" s="28"/>
    </row>
    <row r="60" spans="1:5" ht="18" x14ac:dyDescent="0.25">
      <c r="A60" s="6" t="s">
        <v>5</v>
      </c>
      <c r="B60" s="12" t="s">
        <v>6</v>
      </c>
      <c r="C60" s="12" t="s">
        <v>7</v>
      </c>
      <c r="D60" s="39" t="s">
        <v>8</v>
      </c>
      <c r="E60" s="40"/>
    </row>
    <row r="61" spans="1:5" ht="18" x14ac:dyDescent="0.25">
      <c r="A61" s="8" t="str">
        <f>VLOOKUP(B61,'[1]LISTADO ATM'!$A$2:$C$817,3,0)</f>
        <v>ESTE</v>
      </c>
      <c r="B61" s="8">
        <v>673</v>
      </c>
      <c r="C61" s="15" t="str">
        <f>VLOOKUP(B61,'[1]LISTADO ATM'!$A$2:$B$816,2,0)</f>
        <v>ATM Clínica Dr. Cruz Jiminián</v>
      </c>
      <c r="D61" s="21" t="s">
        <v>17</v>
      </c>
      <c r="E61" s="22"/>
    </row>
    <row r="62" spans="1:5" ht="18" x14ac:dyDescent="0.25">
      <c r="A62" s="8" t="str">
        <f>VLOOKUP(B62,'[1]LISTADO ATM'!$A$2:$C$817,3,0)</f>
        <v>NORTE</v>
      </c>
      <c r="B62" s="8">
        <v>872</v>
      </c>
      <c r="C62" s="15" t="str">
        <f>VLOOKUP(B62,'[1]LISTADO ATM'!$A$2:$B$816,2,0)</f>
        <v xml:space="preserve">ATM Zona Franca Pisano II (Santiago) </v>
      </c>
      <c r="D62" s="21" t="s">
        <v>17</v>
      </c>
      <c r="E62" s="22"/>
    </row>
    <row r="63" spans="1:5" ht="18" x14ac:dyDescent="0.25">
      <c r="A63" s="8" t="str">
        <f>VLOOKUP(B63,'[1]LISTADO ATM'!$A$2:$C$817,3,0)</f>
        <v>DISTRITO NACIONAL</v>
      </c>
      <c r="B63" s="8">
        <v>648</v>
      </c>
      <c r="C63" s="15" t="str">
        <f>VLOOKUP(B63,'[1]LISTADO ATM'!$A$2:$B$816,2,0)</f>
        <v xml:space="preserve">ATM Hermandad de Pensionados </v>
      </c>
      <c r="D63" s="21" t="s">
        <v>19</v>
      </c>
      <c r="E63" s="22"/>
    </row>
    <row r="64" spans="1:5" ht="18" x14ac:dyDescent="0.25">
      <c r="A64" s="8" t="str">
        <f>VLOOKUP(B64,'[1]LISTADO ATM'!$A$2:$C$817,3,0)</f>
        <v>DISTRITO NACIONAL</v>
      </c>
      <c r="B64" s="8">
        <v>382</v>
      </c>
      <c r="C64" s="15" t="str">
        <f>VLOOKUP(B64,'[1]LISTADO ATM'!$A$2:$B$816,2,0)</f>
        <v>ATM Estación del Metro María Montés</v>
      </c>
      <c r="D64" s="21" t="s">
        <v>19</v>
      </c>
      <c r="E64" s="22"/>
    </row>
    <row r="65" spans="1:5" ht="18" x14ac:dyDescent="0.25">
      <c r="A65" s="8" t="str">
        <f>VLOOKUP(B65,'[1]LISTADO ATM'!$A$2:$C$817,3,0)</f>
        <v>NORTE</v>
      </c>
      <c r="B65" s="8">
        <v>285</v>
      </c>
      <c r="C65" s="15" t="str">
        <f>VLOOKUP(B65,'[1]LISTADO ATM'!$A$2:$B$816,2,0)</f>
        <v xml:space="preserve">ATM Oficina Camino Real (Puerto Plata) </v>
      </c>
      <c r="D65" s="21" t="s">
        <v>17</v>
      </c>
      <c r="E65" s="22"/>
    </row>
    <row r="66" spans="1:5" ht="18" x14ac:dyDescent="0.25">
      <c r="A66" s="8" t="str">
        <f>VLOOKUP(B66,'[1]LISTADO ATM'!$A$2:$C$817,3,0)</f>
        <v>DISTRITO NACIONAL</v>
      </c>
      <c r="B66" s="8">
        <v>335</v>
      </c>
      <c r="C66" s="15" t="str">
        <f>VLOOKUP(B66,'[1]LISTADO ATM'!$A$2:$B$816,2,0)</f>
        <v>ATM Edificio Aster</v>
      </c>
      <c r="D66" s="21" t="s">
        <v>17</v>
      </c>
      <c r="E66" s="22"/>
    </row>
    <row r="67" spans="1:5" ht="18" x14ac:dyDescent="0.25">
      <c r="A67" s="8" t="str">
        <f>VLOOKUP(B67,'[1]LISTADO ATM'!$A$2:$C$817,3,0)</f>
        <v>NORTE</v>
      </c>
      <c r="B67" s="8">
        <v>157</v>
      </c>
      <c r="C67" s="15" t="str">
        <f>VLOOKUP(B67,'[1]LISTADO ATM'!$A$2:$B$816,2,0)</f>
        <v xml:space="preserve">ATM Oficina Samaná </v>
      </c>
      <c r="D67" s="21" t="s">
        <v>17</v>
      </c>
      <c r="E67" s="22"/>
    </row>
    <row r="68" spans="1:5" ht="18" x14ac:dyDescent="0.25">
      <c r="A68" s="8" t="str">
        <f>VLOOKUP(B68,'[1]LISTADO ATM'!$A$2:$C$817,3,0)</f>
        <v>NORTE</v>
      </c>
      <c r="B68" s="8">
        <v>746</v>
      </c>
      <c r="C68" s="15" t="str">
        <f>VLOOKUP(B68,'[1]LISTADO ATM'!$A$2:$B$816,2,0)</f>
        <v xml:space="preserve">ATM Oficina Las Terrenas </v>
      </c>
      <c r="D68" s="21" t="s">
        <v>19</v>
      </c>
      <c r="E68" s="22"/>
    </row>
    <row r="69" spans="1:5" ht="18" x14ac:dyDescent="0.25">
      <c r="A69" s="8" t="str">
        <f>VLOOKUP(B69,'[1]LISTADO ATM'!$A$2:$C$817,3,0)</f>
        <v>DISTRITO NACIONAL</v>
      </c>
      <c r="B69" s="8">
        <v>54</v>
      </c>
      <c r="C69" s="15" t="str">
        <f>VLOOKUP(B69,'[1]LISTADO ATM'!$A$2:$B$816,2,0)</f>
        <v xml:space="preserve">ATM Autoservicio Galería 360 </v>
      </c>
      <c r="D69" s="21" t="s">
        <v>17</v>
      </c>
      <c r="E69" s="22"/>
    </row>
    <row r="70" spans="1:5" ht="18" x14ac:dyDescent="0.25">
      <c r="A70" s="8" t="str">
        <f>VLOOKUP(B70,'[1]LISTADO ATM'!$A$2:$C$817,3,0)</f>
        <v>DISTRITO NACIONAL</v>
      </c>
      <c r="B70" s="8">
        <v>139</v>
      </c>
      <c r="C70" s="15" t="str">
        <f>VLOOKUP(B70,'[1]LISTADO ATM'!$A$2:$B$816,2,0)</f>
        <v xml:space="preserve">ATM Oficina Plaza Lama Zona Oriental I </v>
      </c>
      <c r="D70" s="21" t="s">
        <v>17</v>
      </c>
      <c r="E70" s="22"/>
    </row>
    <row r="71" spans="1:5" ht="18" x14ac:dyDescent="0.25">
      <c r="A71" s="8" t="str">
        <f>VLOOKUP(B71,'[1]LISTADO ATM'!$A$2:$C$817,3,0)</f>
        <v>NORTE</v>
      </c>
      <c r="B71" s="8">
        <v>154</v>
      </c>
      <c r="C71" s="15" t="str">
        <f>VLOOKUP(B71,'[1]LISTADO ATM'!$A$2:$B$816,2,0)</f>
        <v xml:space="preserve">ATM Oficina Sánchez </v>
      </c>
      <c r="D71" s="21" t="s">
        <v>17</v>
      </c>
      <c r="E71" s="22"/>
    </row>
    <row r="72" spans="1:5" ht="18" x14ac:dyDescent="0.25">
      <c r="A72" s="8" t="str">
        <f>VLOOKUP(B72,'[1]LISTADO ATM'!$A$2:$C$817,3,0)</f>
        <v>NORTE</v>
      </c>
      <c r="B72" s="8">
        <v>283</v>
      </c>
      <c r="C72" s="15" t="str">
        <f>VLOOKUP(B72,'[1]LISTADO ATM'!$A$2:$B$816,2,0)</f>
        <v xml:space="preserve">ATM Oficina Nibaje </v>
      </c>
      <c r="D72" s="21" t="s">
        <v>17</v>
      </c>
      <c r="E72" s="22"/>
    </row>
    <row r="73" spans="1:5" ht="18" x14ac:dyDescent="0.25">
      <c r="A73" s="8" t="str">
        <f>VLOOKUP(B73,'[1]LISTADO ATM'!$A$2:$C$817,3,0)</f>
        <v>DISTRITO NACIONAL</v>
      </c>
      <c r="B73" s="8">
        <v>377</v>
      </c>
      <c r="C73" s="15" t="str">
        <f>VLOOKUP(B73,'[1]LISTADO ATM'!$A$2:$B$816,2,0)</f>
        <v>ATM Estación del Metro Eduardo Brito</v>
      </c>
      <c r="D73" s="21" t="s">
        <v>17</v>
      </c>
      <c r="E73" s="22"/>
    </row>
    <row r="74" spans="1:5" ht="18" x14ac:dyDescent="0.25">
      <c r="A74" s="8" t="str">
        <f>VLOOKUP(B74,'[1]LISTADO ATM'!$A$2:$C$817,3,0)</f>
        <v>DISTRITO NACIONAL</v>
      </c>
      <c r="B74" s="8">
        <v>387</v>
      </c>
      <c r="C74" s="15" t="str">
        <f>VLOOKUP(B74,'[1]LISTADO ATM'!$A$2:$B$816,2,0)</f>
        <v xml:space="preserve">ATM S/M La Cadena San Vicente de Paul </v>
      </c>
      <c r="D74" s="21" t="s">
        <v>17</v>
      </c>
      <c r="E74" s="22"/>
    </row>
    <row r="75" spans="1:5" ht="18" x14ac:dyDescent="0.25">
      <c r="A75" s="8" t="str">
        <f>VLOOKUP(B75,'[1]LISTADO ATM'!$A$2:$C$817,3,0)</f>
        <v>NORTE</v>
      </c>
      <c r="B75" s="8">
        <v>501</v>
      </c>
      <c r="C75" s="15" t="str">
        <f>VLOOKUP(B75,'[1]LISTADO ATM'!$A$2:$B$816,2,0)</f>
        <v xml:space="preserve">ATM UNP La Canela </v>
      </c>
      <c r="D75" s="21" t="s">
        <v>19</v>
      </c>
      <c r="E75" s="22"/>
    </row>
    <row r="76" spans="1:5" ht="18" x14ac:dyDescent="0.25">
      <c r="A76" s="8" t="str">
        <f>VLOOKUP(B76,'[1]LISTADO ATM'!$A$2:$C$817,3,0)</f>
        <v>DISTRITO NACIONAL</v>
      </c>
      <c r="B76" s="8">
        <v>517</v>
      </c>
      <c r="C76" s="15" t="str">
        <f>VLOOKUP(B76,'[1]LISTADO ATM'!$A$2:$B$816,2,0)</f>
        <v xml:space="preserve">ATM Autobanco Oficina Sans Soucí </v>
      </c>
      <c r="D76" s="21" t="s">
        <v>17</v>
      </c>
      <c r="E76" s="22"/>
    </row>
    <row r="77" spans="1:5" ht="18" x14ac:dyDescent="0.25">
      <c r="A77" s="8" t="str">
        <f>VLOOKUP(B77,'[1]LISTADO ATM'!$A$2:$C$817,3,0)</f>
        <v>DISTRITO NACIONAL</v>
      </c>
      <c r="B77" s="8">
        <v>557</v>
      </c>
      <c r="C77" s="15" t="str">
        <f>VLOOKUP(B77,'[1]LISTADO ATM'!$A$2:$B$816,2,0)</f>
        <v xml:space="preserve">ATM Multicentro La Sirena Ave. Mella </v>
      </c>
      <c r="D77" s="21" t="s">
        <v>22</v>
      </c>
      <c r="E77" s="22"/>
    </row>
    <row r="78" spans="1:5" ht="18" x14ac:dyDescent="0.25">
      <c r="A78" s="8" t="str">
        <f>VLOOKUP(B78,'[1]LISTADO ATM'!$A$2:$C$817,3,0)</f>
        <v>DISTRITO NACIONAL</v>
      </c>
      <c r="B78" s="8">
        <v>570</v>
      </c>
      <c r="C78" s="15" t="str">
        <f>VLOOKUP(B78,'[1]LISTADO ATM'!$A$2:$B$816,2,0)</f>
        <v xml:space="preserve">ATM S/M Liverpool Villa Mella </v>
      </c>
      <c r="D78" s="21" t="s">
        <v>19</v>
      </c>
      <c r="E78" s="22"/>
    </row>
    <row r="79" spans="1:5" ht="18" x14ac:dyDescent="0.25">
      <c r="A79" s="8" t="str">
        <f>VLOOKUP(B79,'[1]LISTADO ATM'!$A$2:$C$817,3,0)</f>
        <v>NORTE</v>
      </c>
      <c r="B79" s="8">
        <v>649</v>
      </c>
      <c r="C79" s="15" t="str">
        <f>VLOOKUP(B79,'[1]LISTADO ATM'!$A$2:$B$816,2,0)</f>
        <v xml:space="preserve">ATM Oficina Galería 56 (San Francisco de Macorís) </v>
      </c>
      <c r="D79" s="21" t="s">
        <v>17</v>
      </c>
      <c r="E79" s="22"/>
    </row>
    <row r="80" spans="1:5" ht="18" x14ac:dyDescent="0.25">
      <c r="A80" s="8" t="str">
        <f>VLOOKUP(B80,'[1]LISTADO ATM'!$A$2:$C$817,3,0)</f>
        <v>NORTE</v>
      </c>
      <c r="B80" s="8">
        <v>882</v>
      </c>
      <c r="C80" s="15" t="str">
        <f>VLOOKUP(B80,'[1]LISTADO ATM'!$A$2:$B$816,2,0)</f>
        <v xml:space="preserve">ATM Oficina Moca II </v>
      </c>
      <c r="D80" s="21" t="s">
        <v>22</v>
      </c>
      <c r="E80" s="22"/>
    </row>
    <row r="81" spans="1:5" ht="18" x14ac:dyDescent="0.25">
      <c r="A81" s="8" t="str">
        <f>VLOOKUP(B81,'[1]LISTADO ATM'!$A$2:$C$817,3,0)</f>
        <v>NORTE</v>
      </c>
      <c r="B81" s="8">
        <v>903</v>
      </c>
      <c r="C81" s="15" t="str">
        <f>VLOOKUP(B81,'[1]LISTADO ATM'!$A$2:$B$816,2,0)</f>
        <v xml:space="preserve">ATM Oficina La Vega Real I </v>
      </c>
      <c r="D81" s="21" t="s">
        <v>19</v>
      </c>
      <c r="E81" s="22"/>
    </row>
    <row r="82" spans="1:5" ht="18" x14ac:dyDescent="0.25">
      <c r="A82" s="8" t="str">
        <f>VLOOKUP(B82,'[1]LISTADO ATM'!$A$2:$C$817,3,0)</f>
        <v>DISTRITO NACIONAL</v>
      </c>
      <c r="B82" s="8">
        <v>911</v>
      </c>
      <c r="C82" s="15" t="str">
        <f>VLOOKUP(B82,'[1]LISTADO ATM'!$A$2:$B$816,2,0)</f>
        <v xml:space="preserve">ATM Oficina Venezuela II </v>
      </c>
      <c r="D82" s="21" t="s">
        <v>22</v>
      </c>
      <c r="E82" s="22"/>
    </row>
    <row r="83" spans="1:5" ht="18" x14ac:dyDescent="0.25">
      <c r="A83" s="8" t="str">
        <f>VLOOKUP(B83,'[1]LISTADO ATM'!$A$2:$C$817,3,0)</f>
        <v>DISTRITO NACIONAL</v>
      </c>
      <c r="B83" s="8">
        <v>957</v>
      </c>
      <c r="C83" s="15" t="str">
        <f>VLOOKUP(B83,'[1]LISTADO ATM'!$A$2:$B$816,2,0)</f>
        <v xml:space="preserve">ATM Oficina Venezuela </v>
      </c>
      <c r="D83" s="21" t="s">
        <v>19</v>
      </c>
      <c r="E83" s="22"/>
    </row>
    <row r="84" spans="1:5" ht="18" x14ac:dyDescent="0.25">
      <c r="A84" s="8" t="str">
        <f>VLOOKUP(B84,'[1]LISTADO ATM'!$A$2:$C$817,3,0)</f>
        <v>DISTRITO NACIONAL</v>
      </c>
      <c r="B84" s="8">
        <v>302</v>
      </c>
      <c r="C84" s="15" t="str">
        <f>VLOOKUP(B84,'[1]LISTADO ATM'!$A$2:$B$816,2,0)</f>
        <v xml:space="preserve">ATM S/M Aprezio Los Mameyes  </v>
      </c>
      <c r="D84" s="21" t="s">
        <v>22</v>
      </c>
      <c r="E84" s="22"/>
    </row>
    <row r="85" spans="1:5" ht="18.75" thickBot="1" x14ac:dyDescent="0.3">
      <c r="A85" s="11" t="s">
        <v>12</v>
      </c>
      <c r="B85" s="19">
        <f>COUNT(B61:B84)</f>
        <v>24</v>
      </c>
      <c r="C85" s="18"/>
      <c r="D85" s="9"/>
      <c r="E85" s="10"/>
    </row>
  </sheetData>
  <mergeCells count="35">
    <mergeCell ref="D64:E64"/>
    <mergeCell ref="D65:E65"/>
    <mergeCell ref="D66:E66"/>
    <mergeCell ref="D68:E68"/>
    <mergeCell ref="D63:E63"/>
    <mergeCell ref="D62:E62"/>
    <mergeCell ref="A1:E1"/>
    <mergeCell ref="A8:E8"/>
    <mergeCell ref="C32:E32"/>
    <mergeCell ref="A34:E34"/>
    <mergeCell ref="A2:E2"/>
    <mergeCell ref="A3:E3"/>
    <mergeCell ref="D61:E61"/>
    <mergeCell ref="A48:E48"/>
    <mergeCell ref="A56:B56"/>
    <mergeCell ref="A57:B57"/>
    <mergeCell ref="A59:E59"/>
    <mergeCell ref="D60:E60"/>
    <mergeCell ref="D67:E67"/>
    <mergeCell ref="D69:E69"/>
    <mergeCell ref="D70:E70"/>
    <mergeCell ref="D71:E71"/>
    <mergeCell ref="D72:E72"/>
    <mergeCell ref="D84:E84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</mergeCells>
  <phoneticPr fontId="11" type="noConversion"/>
  <conditionalFormatting sqref="B85:B1048576 B1:B63">
    <cfRule type="duplicateValues" dxfId="30" priority="43"/>
    <cfRule type="duplicateValues" dxfId="29" priority="181"/>
  </conditionalFormatting>
  <conditionalFormatting sqref="B1:B1048576">
    <cfRule type="duplicateValues" dxfId="28" priority="39"/>
  </conditionalFormatting>
  <conditionalFormatting sqref="E64">
    <cfRule type="duplicateValues" dxfId="27" priority="37"/>
  </conditionalFormatting>
  <conditionalFormatting sqref="E65">
    <cfRule type="duplicateValues" dxfId="26" priority="28"/>
  </conditionalFormatting>
  <conditionalFormatting sqref="E66">
    <cfRule type="duplicateValues" dxfId="25" priority="26"/>
  </conditionalFormatting>
  <conditionalFormatting sqref="E68">
    <cfRule type="duplicateValues" dxfId="24" priority="21"/>
  </conditionalFormatting>
  <conditionalFormatting sqref="E85:E1048576 E46:E52 E54:E63 E1:E29 E31:E40">
    <cfRule type="duplicateValues" dxfId="23" priority="311"/>
  </conditionalFormatting>
  <conditionalFormatting sqref="E67">
    <cfRule type="duplicateValues" dxfId="22" priority="371"/>
  </conditionalFormatting>
  <conditionalFormatting sqref="E44">
    <cfRule type="duplicateValues" dxfId="21" priority="19"/>
  </conditionalFormatting>
  <conditionalFormatting sqref="E45">
    <cfRule type="duplicateValues" dxfId="20" priority="18"/>
  </conditionalFormatting>
  <conditionalFormatting sqref="E69">
    <cfRule type="duplicateValues" dxfId="19" priority="17"/>
  </conditionalFormatting>
  <conditionalFormatting sqref="E70">
    <cfRule type="duplicateValues" dxfId="18" priority="16"/>
  </conditionalFormatting>
  <conditionalFormatting sqref="E71">
    <cfRule type="duplicateValues" dxfId="17" priority="15"/>
  </conditionalFormatting>
  <conditionalFormatting sqref="E72">
    <cfRule type="duplicateValues" dxfId="16" priority="14"/>
  </conditionalFormatting>
  <conditionalFormatting sqref="E84">
    <cfRule type="duplicateValues" dxfId="15" priority="13"/>
  </conditionalFormatting>
  <conditionalFormatting sqref="E73">
    <cfRule type="duplicateValues" dxfId="14" priority="12"/>
  </conditionalFormatting>
  <conditionalFormatting sqref="E74">
    <cfRule type="duplicateValues" dxfId="13" priority="11"/>
  </conditionalFormatting>
  <conditionalFormatting sqref="E76">
    <cfRule type="duplicateValues" dxfId="12" priority="9"/>
  </conditionalFormatting>
  <conditionalFormatting sqref="E77">
    <cfRule type="duplicateValues" dxfId="11" priority="8"/>
  </conditionalFormatting>
  <conditionalFormatting sqref="E78">
    <cfRule type="duplicateValues" dxfId="10" priority="7"/>
  </conditionalFormatting>
  <conditionalFormatting sqref="E79">
    <cfRule type="duplicateValues" dxfId="9" priority="6"/>
  </conditionalFormatting>
  <conditionalFormatting sqref="E80">
    <cfRule type="duplicateValues" dxfId="8" priority="5"/>
  </conditionalFormatting>
  <conditionalFormatting sqref="E81">
    <cfRule type="duplicateValues" dxfId="7" priority="4"/>
  </conditionalFormatting>
  <conditionalFormatting sqref="E82">
    <cfRule type="duplicateValues" dxfId="6" priority="3"/>
  </conditionalFormatting>
  <conditionalFormatting sqref="E83">
    <cfRule type="duplicateValues" dxfId="5" priority="2"/>
  </conditionalFormatting>
  <conditionalFormatting sqref="E75">
    <cfRule type="duplicateValues" dxfId="4" priority="386"/>
  </conditionalFormatting>
  <conditionalFormatting sqref="E41:E43 E30">
    <cfRule type="duplicateValues" dxfId="3" priority="403"/>
  </conditionalFormatting>
  <conditionalFormatting sqref="E53">
    <cfRule type="duplicateValues" dxfId="2" priority="1"/>
  </conditionalFormatting>
  <conditionalFormatting sqref="B64:B84">
    <cfRule type="duplicateValues" dxfId="1" priority="413"/>
    <cfRule type="duplicateValues" dxfId="0" priority="41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2021-01-28T02:57:23Z</dcterms:modified>
</cp:coreProperties>
</file>