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7\"/>
    </mc:Choice>
  </mc:AlternateContent>
  <xr:revisionPtr revIDLastSave="0" documentId="13_ncr:1_{FD4479FC-6EAC-49D7-960F-AD54358538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C57" i="1"/>
  <c r="C58" i="1"/>
  <c r="C59" i="1"/>
  <c r="C60" i="1"/>
  <c r="C61" i="1"/>
  <c r="A57" i="1"/>
  <c r="A58" i="1"/>
  <c r="A59" i="1"/>
  <c r="A60" i="1"/>
  <c r="A61" i="1"/>
  <c r="C55" i="1"/>
  <c r="C56" i="1"/>
  <c r="A55" i="1"/>
  <c r="A56" i="1"/>
  <c r="C25" i="1"/>
  <c r="C26" i="1"/>
  <c r="A25" i="1"/>
  <c r="A26" i="1"/>
  <c r="B37" i="1" l="1"/>
  <c r="B11" i="1"/>
  <c r="B27" i="1"/>
  <c r="A10" i="1" l="1"/>
  <c r="C10" i="1"/>
  <c r="A21" i="1"/>
  <c r="A22" i="1"/>
  <c r="A23" i="1"/>
  <c r="A24" i="1"/>
  <c r="C22" i="1"/>
  <c r="C23" i="1"/>
  <c r="C24" i="1"/>
  <c r="A35" i="1"/>
  <c r="A36" i="1"/>
  <c r="C35" i="1"/>
  <c r="C36" i="1"/>
  <c r="C51" i="1"/>
  <c r="C52" i="1"/>
  <c r="C53" i="1"/>
  <c r="C54" i="1"/>
  <c r="A51" i="1"/>
  <c r="A52" i="1"/>
  <c r="A53" i="1"/>
  <c r="A54" i="1"/>
  <c r="A49" i="1" l="1"/>
  <c r="C49" i="1"/>
  <c r="A50" i="1"/>
  <c r="C50" i="1"/>
  <c r="A47" i="1"/>
  <c r="C47" i="1"/>
  <c r="A48" i="1"/>
  <c r="C48" i="1"/>
  <c r="A20" i="1" l="1"/>
  <c r="C20" i="1"/>
  <c r="C21" i="1"/>
  <c r="A46" i="1"/>
  <c r="C46" i="1"/>
  <c r="A18" i="1" l="1"/>
  <c r="C18" i="1"/>
  <c r="A19" i="1"/>
  <c r="C19" i="1"/>
  <c r="A34" i="1"/>
  <c r="C34" i="1"/>
  <c r="A17" i="1"/>
  <c r="C17" i="1"/>
  <c r="A33" i="1"/>
  <c r="C33" i="1"/>
  <c r="C16" i="1" l="1"/>
  <c r="C45" i="1" l="1"/>
  <c r="A45" i="1"/>
  <c r="C44" i="1" l="1"/>
  <c r="A44" i="1"/>
  <c r="C32" i="1"/>
  <c r="A32" i="1"/>
  <c r="C31" i="1"/>
  <c r="A31" i="1"/>
  <c r="A16" i="1"/>
  <c r="C15" i="1"/>
  <c r="A15" i="1"/>
  <c r="A40" i="1" l="1"/>
</calcChain>
</file>

<file path=xl/sharedStrings.xml><?xml version="1.0" encoding="utf-8"?>
<sst xmlns="http://schemas.openxmlformats.org/spreadsheetml/2006/main" count="72" uniqueCount="22">
  <si>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</si>
  <si>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</si>
  <si>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</si>
  <si>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</si>
  <si>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</si>
  <si>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</si>
  <si>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</si>
  <si>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</si>
  <si>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</si>
  <si>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</si>
  <si>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</si>
  <si>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</si>
  <si>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</si>
  <si>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</si>
  <si>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</si>
  <si>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</si>
  <si>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</si>
  <si>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</si>
  <si>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</si>
  <si>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</si>
  <si>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26/1/2021 17:00 PM</t>
  </si>
  <si>
    <t>27/1/2021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</si>
</sst>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35" zoomScale="80" zoomScaleNormal="80" workbookViewId="0">
      <selection activeCell="F52" sqref="F52"/>
    </sheetView>
  </sheetViews>
  <sheetFormatPr defaultColWidth="52.6640625" defaultRowHeight="14.4" x14ac:dyDescent="0.3"/>
  <cols>
    <col min="1" max="1" width="25.6640625" bestFit="1" customWidth="1"/>
    <col min="2" max="2" width="21.6640625" style="14" bestFit="1" customWidth="1"/>
    <col min="3" max="3" width="51.6640625" bestFit="1" customWidth="1"/>
    <col min="4" max="4" width="39.33203125" bestFit="1" customWidth="1"/>
    <col min="5" max="5" width="13" bestFit="1" customWidth="1"/>
  </cols>
  <sheetData>
    <row r="1" spans="1:5" ht="23.4" x14ac:dyDescent="0.3">
      <c r="A1" s="23" t="s">
        <v>0</v>
      </c>
      <c r="B1" s="24"/>
      <c r="C1" s="24"/>
      <c r="D1" s="24"/>
      <c r="E1" s="25"/>
    </row>
    <row r="2" spans="1:5" ht="23.4" x14ac:dyDescent="0.3">
      <c r="A2" s="23" t="s">
        <v>1</v>
      </c>
      <c r="B2" s="24"/>
      <c r="C2" s="24"/>
      <c r="D2" s="24"/>
      <c r="E2" s="25"/>
    </row>
    <row r="3" spans="1:5" ht="26.4" x14ac:dyDescent="0.3">
      <c r="A3" s="32" t="s">
        <v>0</v>
      </c>
      <c r="B3" s="33"/>
      <c r="C3" s="33"/>
      <c r="D3" s="33"/>
      <c r="E3" s="34"/>
    </row>
    <row r="4" spans="1:5" x14ac:dyDescent="0.3">
      <c r="E4" s="14"/>
    </row>
    <row r="5" spans="1:5" ht="18" thickBot="1" x14ac:dyDescent="0.35">
      <c r="A5" s="1" t="s">
        <v>2</v>
      </c>
      <c r="B5" s="2" t="s">
        <v>20</v>
      </c>
      <c r="C5" s="3"/>
      <c r="D5" s="4"/>
      <c r="E5" s="5"/>
    </row>
    <row r="6" spans="1:5" ht="18" thickBot="1" x14ac:dyDescent="0.35">
      <c r="A6" s="1" t="s">
        <v>3</v>
      </c>
      <c r="B6" s="2" t="s">
        <v>21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26" t="s">
        <v>4</v>
      </c>
      <c r="B8" s="27"/>
      <c r="C8" s="27"/>
      <c r="D8" s="27"/>
      <c r="E8" s="28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15" t="e">
        <f>VLOOKUP(B10,'[1]LISTADO ATM'!$A$2:$C$817,3,0)</f>
        <v>#N/A</v>
      </c>
      <c r="B10" s="15"/>
      <c r="C10" s="15" t="e">
        <f>VLOOKUP(B10,'[1]LISTADO ATM'!$A$2:$B$816,2,0)</f>
        <v>#N/A</v>
      </c>
      <c r="D10" s="13" t="s">
        <v>18</v>
      </c>
      <c r="E10" s="15"/>
    </row>
    <row r="11" spans="1:5" ht="18" thickBot="1" x14ac:dyDescent="0.35">
      <c r="A11" s="11" t="s">
        <v>12</v>
      </c>
      <c r="B11" s="19">
        <f>COUNT(B10:B10)</f>
        <v>0</v>
      </c>
      <c r="C11" s="29"/>
      <c r="D11" s="30"/>
      <c r="E11" s="31"/>
    </row>
    <row r="12" spans="1:5" ht="15" thickBot="1" x14ac:dyDescent="0.35">
      <c r="E12" s="14"/>
    </row>
    <row r="13" spans="1:5" ht="18" thickBot="1" x14ac:dyDescent="0.35">
      <c r="A13" s="26" t="s">
        <v>10</v>
      </c>
      <c r="B13" s="27"/>
      <c r="C13" s="27"/>
      <c r="D13" s="27"/>
      <c r="E13" s="28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DISTRITO NACIONAL</v>
      </c>
      <c r="B15" s="8">
        <v>554</v>
      </c>
      <c r="C15" s="15" t="str">
        <f>VLOOKUP(B15,'[1]LISTADO ATM'!$A$2:$B$816,2,0)</f>
        <v xml:space="preserve">ATM Oficina Isabel La Católica I </v>
      </c>
      <c r="D15" s="16" t="s">
        <v>11</v>
      </c>
      <c r="E15" s="8">
        <v>335770459</v>
      </c>
    </row>
    <row r="16" spans="1:5" ht="17.399999999999999" x14ac:dyDescent="0.3">
      <c r="A16" s="8" t="str">
        <f>VLOOKUP(B16,'[1]LISTADO ATM'!$A$2:$C$817,3,0)</f>
        <v>DISTRITO NACIONAL</v>
      </c>
      <c r="B16" s="8">
        <v>738</v>
      </c>
      <c r="C16" s="15" t="str">
        <f>VLOOKUP(B16,'[1]LISTADO ATM'!$A$2:$B$816,2,0)</f>
        <v xml:space="preserve">ATM Zona Franca Los Alcarrizos </v>
      </c>
      <c r="D16" s="16" t="s">
        <v>11</v>
      </c>
      <c r="E16" s="8">
        <v>335770884</v>
      </c>
    </row>
    <row r="17" spans="1:5" ht="17.399999999999999" x14ac:dyDescent="0.3">
      <c r="A17" s="8" t="str">
        <f>VLOOKUP(B17,'[1]LISTADO ATM'!$A$2:$C$817,3,0)</f>
        <v>DISTRITO NACIONAL</v>
      </c>
      <c r="B17" s="8">
        <v>670</v>
      </c>
      <c r="C17" s="15" t="str">
        <f>VLOOKUP(B17,'[1]LISTADO ATM'!$A$2:$B$816,2,0)</f>
        <v>ATM Estación Texaco Algodón</v>
      </c>
      <c r="D17" s="16" t="s">
        <v>11</v>
      </c>
      <c r="E17" s="8">
        <v>335771629</v>
      </c>
    </row>
    <row r="18" spans="1:5" ht="17.399999999999999" x14ac:dyDescent="0.3">
      <c r="A18" s="8" t="str">
        <f>VLOOKUP(B18,'[1]LISTADO ATM'!$A$2:$C$817,3,0)</f>
        <v>DISTRITO NACIONAL</v>
      </c>
      <c r="B18" s="8">
        <v>338</v>
      </c>
      <c r="C18" s="15" t="str">
        <f>VLOOKUP(B18,'[1]LISTADO ATM'!$A$2:$B$816,2,0)</f>
        <v>ATM S/M Aprezio Pantoja</v>
      </c>
      <c r="D18" s="16" t="s">
        <v>11</v>
      </c>
      <c r="E18" s="8">
        <v>335771642</v>
      </c>
    </row>
    <row r="19" spans="1:5" ht="17.399999999999999" x14ac:dyDescent="0.3">
      <c r="A19" s="8" t="str">
        <f>VLOOKUP(B19,'[1]LISTADO ATM'!$A$2:$C$817,3,0)</f>
        <v>DISTRITO NACIONAL</v>
      </c>
      <c r="B19" s="8">
        <v>930</v>
      </c>
      <c r="C19" s="15" t="str">
        <f>VLOOKUP(B19,'[1]LISTADO ATM'!$A$2:$B$816,2,0)</f>
        <v>ATM Oficina Plaza Spring Center</v>
      </c>
      <c r="D19" s="16" t="s">
        <v>11</v>
      </c>
      <c r="E19" s="8">
        <v>335771804</v>
      </c>
    </row>
    <row r="20" spans="1:5" ht="17.399999999999999" x14ac:dyDescent="0.3">
      <c r="A20" s="8" t="str">
        <f>VLOOKUP(B20,'[1]LISTADO ATM'!$A$2:$C$817,3,0)</f>
        <v>DISTRITO NACIONAL</v>
      </c>
      <c r="B20" s="8">
        <v>39</v>
      </c>
      <c r="C20" s="15" t="str">
        <f>VLOOKUP(B20,'[1]LISTADO ATM'!$A$2:$B$816,2,0)</f>
        <v xml:space="preserve">ATM Oficina Ovando </v>
      </c>
      <c r="D20" s="16" t="s">
        <v>11</v>
      </c>
      <c r="E20" s="8">
        <v>335772297</v>
      </c>
    </row>
    <row r="21" spans="1:5" ht="17.399999999999999" x14ac:dyDescent="0.3">
      <c r="A21" s="8" t="str">
        <f>VLOOKUP(B21,'[1]LISTADO ATM'!$A$2:$C$817,3,0)</f>
        <v>ESTE</v>
      </c>
      <c r="B21" s="8">
        <v>330</v>
      </c>
      <c r="C21" s="15" t="str">
        <f>VLOOKUP(B21,'[1]LISTADO ATM'!$A$2:$B$816,2,0)</f>
        <v xml:space="preserve">ATM Oficina Boulevard (Higuey) </v>
      </c>
      <c r="D21" s="16" t="s">
        <v>11</v>
      </c>
      <c r="E21" s="8">
        <v>335772394</v>
      </c>
    </row>
    <row r="22" spans="1:5" ht="17.399999999999999" x14ac:dyDescent="0.3">
      <c r="A22" s="8" t="str">
        <f>VLOOKUP(B22,'[1]LISTADO ATM'!$A$2:$C$817,3,0)</f>
        <v>ESTE</v>
      </c>
      <c r="B22" s="8">
        <v>838</v>
      </c>
      <c r="C22" s="15" t="str">
        <f>VLOOKUP(B22,'[1]LISTADO ATM'!$A$2:$B$816,2,0)</f>
        <v xml:space="preserve">ATM UNP Consuelo </v>
      </c>
      <c r="D22" s="16" t="s">
        <v>11</v>
      </c>
      <c r="E22" s="8">
        <v>335772489</v>
      </c>
    </row>
    <row r="23" spans="1:5" ht="17.399999999999999" x14ac:dyDescent="0.3">
      <c r="A23" s="8" t="str">
        <f>VLOOKUP(B23,'[1]LISTADO ATM'!$A$2:$C$817,3,0)</f>
        <v>ESTE</v>
      </c>
      <c r="B23" s="8">
        <v>268</v>
      </c>
      <c r="C23" s="15" t="str">
        <f>VLOOKUP(B23,'[1]LISTADO ATM'!$A$2:$B$816,2,0)</f>
        <v xml:space="preserve">ATM Autobanco La Altagracia (Higuey) </v>
      </c>
      <c r="D23" s="16" t="s">
        <v>11</v>
      </c>
      <c r="E23" s="8">
        <v>335772497</v>
      </c>
    </row>
    <row r="24" spans="1:5" ht="17.399999999999999" x14ac:dyDescent="0.3">
      <c r="A24" s="8" t="str">
        <f>VLOOKUP(B24,'[1]LISTADO ATM'!$A$2:$C$817,3,0)</f>
        <v>NORTE</v>
      </c>
      <c r="B24" s="8">
        <v>944</v>
      </c>
      <c r="C24" s="15" t="str">
        <f>VLOOKUP(B24,'[1]LISTADO ATM'!$A$2:$B$816,2,0)</f>
        <v xml:space="preserve">ATM UNP Mao </v>
      </c>
      <c r="D24" s="16" t="s">
        <v>11</v>
      </c>
      <c r="E24" s="8">
        <v>335772507</v>
      </c>
    </row>
    <row r="25" spans="1:5" ht="17.399999999999999" x14ac:dyDescent="0.3">
      <c r="A25" s="8" t="str">
        <f>VLOOKUP(B25,'[1]LISTADO ATM'!$A$2:$C$817,3,0)</f>
        <v>ESTE</v>
      </c>
      <c r="B25" s="8">
        <v>114</v>
      </c>
      <c r="C25" s="15" t="str">
        <f>VLOOKUP(B25,'[1]LISTADO ATM'!$A$2:$B$816,2,0)</f>
        <v xml:space="preserve">ATM Oficina Hato Mayor </v>
      </c>
      <c r="D25" s="16" t="s">
        <v>11</v>
      </c>
      <c r="E25" s="8">
        <v>335772545</v>
      </c>
    </row>
    <row r="26" spans="1:5" ht="17.399999999999999" x14ac:dyDescent="0.3">
      <c r="A26" s="8" t="str">
        <f>VLOOKUP(B26,'[1]LISTADO ATM'!$A$2:$C$817,3,0)</f>
        <v>ESTE</v>
      </c>
      <c r="B26" s="8">
        <v>630</v>
      </c>
      <c r="C26" s="15" t="str">
        <f>VLOOKUP(B26,'[1]LISTADO ATM'!$A$2:$B$816,2,0)</f>
        <v xml:space="preserve">ATM Oficina Plaza Zaglul (SPM) </v>
      </c>
      <c r="D26" s="16" t="s">
        <v>11</v>
      </c>
      <c r="E26" s="8">
        <v>335772546</v>
      </c>
    </row>
    <row r="27" spans="1:5" ht="18" thickBot="1" x14ac:dyDescent="0.35">
      <c r="A27" s="17" t="s">
        <v>12</v>
      </c>
      <c r="B27" s="19">
        <f>COUNT(B15:B26)</f>
        <v>12</v>
      </c>
      <c r="C27" s="18"/>
      <c r="D27" s="18"/>
      <c r="E27" s="18"/>
    </row>
    <row r="28" spans="1:5" ht="15" thickBot="1" x14ac:dyDescent="0.35">
      <c r="E28" s="14"/>
    </row>
    <row r="29" spans="1:5" ht="18" thickBot="1" x14ac:dyDescent="0.35">
      <c r="A29" s="26" t="s">
        <v>13</v>
      </c>
      <c r="B29" s="27"/>
      <c r="C29" s="27"/>
      <c r="D29" s="27"/>
      <c r="E29" s="28"/>
    </row>
    <row r="30" spans="1:5" ht="17.399999999999999" x14ac:dyDescent="0.3">
      <c r="A30" s="6" t="s">
        <v>5</v>
      </c>
      <c r="B30" s="6" t="s">
        <v>6</v>
      </c>
      <c r="C30" s="7" t="s">
        <v>7</v>
      </c>
      <c r="D30" s="7" t="s">
        <v>8</v>
      </c>
      <c r="E30" s="7" t="s">
        <v>9</v>
      </c>
    </row>
    <row r="31" spans="1:5" ht="17.399999999999999" x14ac:dyDescent="0.3">
      <c r="A31" s="15" t="str">
        <f>VLOOKUP(B31,'[1]LISTADO ATM'!$A$2:$C$817,3,0)</f>
        <v>DISTRITO NACIONAL</v>
      </c>
      <c r="B31" s="15">
        <v>719</v>
      </c>
      <c r="C31" s="15" t="str">
        <f>VLOOKUP(B31,'[1]LISTADO ATM'!$A$2:$B$816,2,0)</f>
        <v xml:space="preserve">ATM Ayuntamiento Municipal San Luís </v>
      </c>
      <c r="D31" s="15" t="s">
        <v>14</v>
      </c>
      <c r="E31" s="8">
        <v>335769547</v>
      </c>
    </row>
    <row r="32" spans="1:5" ht="17.399999999999999" x14ac:dyDescent="0.3">
      <c r="A32" s="15" t="str">
        <f>VLOOKUP(B32,'[1]LISTADO ATM'!$A$2:$C$817,3,0)</f>
        <v>DISTRITO NACIONAL</v>
      </c>
      <c r="B32" s="15">
        <v>958</v>
      </c>
      <c r="C32" s="15" t="str">
        <f>VLOOKUP(B32,'[1]LISTADO ATM'!$A$2:$B$816,2,0)</f>
        <v xml:space="preserve">ATM Olé Aut. San Isidro </v>
      </c>
      <c r="D32" s="15" t="s">
        <v>14</v>
      </c>
      <c r="E32" s="8">
        <v>335770494</v>
      </c>
    </row>
    <row r="33" spans="1:5" ht="17.399999999999999" x14ac:dyDescent="0.3">
      <c r="A33" s="15" t="str">
        <f>VLOOKUP(B33,'[1]LISTADO ATM'!$A$2:$C$817,3,0)</f>
        <v>NORTE</v>
      </c>
      <c r="B33" s="15">
        <v>862</v>
      </c>
      <c r="C33" s="15" t="str">
        <f>VLOOKUP(B33,'[1]LISTADO ATM'!$A$2:$B$816,2,0)</f>
        <v xml:space="preserve">ATM S/M Doble A (Sabaneta) </v>
      </c>
      <c r="D33" s="15" t="s">
        <v>14</v>
      </c>
      <c r="E33" s="8">
        <v>335771608</v>
      </c>
    </row>
    <row r="34" spans="1:5" ht="17.399999999999999" x14ac:dyDescent="0.3">
      <c r="A34" s="15" t="str">
        <f>VLOOKUP(B34,'[1]LISTADO ATM'!$A$2:$C$817,3,0)</f>
        <v>NORTE</v>
      </c>
      <c r="B34" s="15">
        <v>910</v>
      </c>
      <c r="C34" s="15" t="str">
        <f>VLOOKUP(B34,'[1]LISTADO ATM'!$A$2:$B$816,2,0)</f>
        <v xml:space="preserve">ATM Oficina El Sol II (Santiago) </v>
      </c>
      <c r="D34" s="15" t="s">
        <v>14</v>
      </c>
      <c r="E34" s="8">
        <v>335772305</v>
      </c>
    </row>
    <row r="35" spans="1:5" ht="17.399999999999999" x14ac:dyDescent="0.3">
      <c r="A35" s="15" t="str">
        <f>VLOOKUP(B35,'[1]LISTADO ATM'!$A$2:$C$817,3,0)</f>
        <v>DISTRITO NACIONAL</v>
      </c>
      <c r="B35" s="15">
        <v>409</v>
      </c>
      <c r="C35" s="15" t="str">
        <f>VLOOKUP(B35,'[1]LISTADO ATM'!$A$2:$B$816,2,0)</f>
        <v xml:space="preserve">ATM Oficina Las Palmas de Herrera I </v>
      </c>
      <c r="D35" s="15" t="s">
        <v>14</v>
      </c>
      <c r="E35" s="8">
        <v>335772558</v>
      </c>
    </row>
    <row r="36" spans="1:5" ht="17.399999999999999" x14ac:dyDescent="0.3">
      <c r="A36" s="15" t="str">
        <f>VLOOKUP(B36,'[1]LISTADO ATM'!$A$2:$C$817,3,0)</f>
        <v>DISTRITO NACIONAL</v>
      </c>
      <c r="B36" s="15">
        <v>580</v>
      </c>
      <c r="C36" s="15" t="str">
        <f>VLOOKUP(B36,'[1]LISTADO ATM'!$A$2:$B$816,2,0)</f>
        <v xml:space="preserve">ATM Edificio Propagas </v>
      </c>
      <c r="D36" s="15" t="s">
        <v>14</v>
      </c>
      <c r="E36" s="20">
        <v>335772559</v>
      </c>
    </row>
    <row r="37" spans="1:5" ht="18" thickBot="1" x14ac:dyDescent="0.35">
      <c r="A37" s="11" t="s">
        <v>12</v>
      </c>
      <c r="B37" s="19">
        <f>COUNT(B31:B36)</f>
        <v>6</v>
      </c>
      <c r="C37" s="9"/>
      <c r="D37" s="9"/>
      <c r="E37" s="10"/>
    </row>
    <row r="38" spans="1:5" ht="15" thickBot="1" x14ac:dyDescent="0.35">
      <c r="E38" s="14"/>
    </row>
    <row r="39" spans="1:5" ht="18" thickBot="1" x14ac:dyDescent="0.35">
      <c r="A39" s="35" t="s">
        <v>15</v>
      </c>
      <c r="B39" s="36"/>
      <c r="E39" s="14"/>
    </row>
    <row r="40" spans="1:5" ht="18" thickBot="1" x14ac:dyDescent="0.35">
      <c r="A40" s="37">
        <f>+B27+B37</f>
        <v>18</v>
      </c>
      <c r="B40" s="38"/>
      <c r="E40" s="14"/>
    </row>
    <row r="41" spans="1:5" ht="15" thickBot="1" x14ac:dyDescent="0.35">
      <c r="E41" s="14"/>
    </row>
    <row r="42" spans="1:5" ht="18" thickBot="1" x14ac:dyDescent="0.35">
      <c r="A42" s="26" t="s">
        <v>16</v>
      </c>
      <c r="B42" s="27"/>
      <c r="C42" s="27"/>
      <c r="D42" s="27"/>
      <c r="E42" s="28"/>
    </row>
    <row r="43" spans="1:5" ht="17.399999999999999" x14ac:dyDescent="0.3">
      <c r="A43" s="6" t="s">
        <v>5</v>
      </c>
      <c r="B43" s="12" t="s">
        <v>6</v>
      </c>
      <c r="C43" s="12" t="s">
        <v>7</v>
      </c>
      <c r="D43" s="39" t="s">
        <v>8</v>
      </c>
      <c r="E43" s="40"/>
    </row>
    <row r="44" spans="1:5" ht="17.399999999999999" x14ac:dyDescent="0.3">
      <c r="A44" s="8" t="str">
        <f>VLOOKUP(B44,'[1]LISTADO ATM'!$A$2:$C$817,3,0)</f>
        <v>ESTE</v>
      </c>
      <c r="B44" s="8">
        <v>673</v>
      </c>
      <c r="C44" s="15" t="str">
        <f>VLOOKUP(B44,'[1]LISTADO ATM'!$A$2:$B$816,2,0)</f>
        <v>ATM Clínica Dr. Cruz Jiminián</v>
      </c>
      <c r="D44" s="21" t="s">
        <v>17</v>
      </c>
      <c r="E44" s="22"/>
    </row>
    <row r="45" spans="1:5" ht="17.399999999999999" x14ac:dyDescent="0.3">
      <c r="A45" s="8" t="str">
        <f>VLOOKUP(B45,'[1]LISTADO ATM'!$A$2:$C$817,3,0)</f>
        <v>DISTRITO NACIONAL</v>
      </c>
      <c r="B45" s="8">
        <v>812</v>
      </c>
      <c r="C45" s="15" t="str">
        <f>VLOOKUP(B45,'[1]LISTADO ATM'!$A$2:$B$816,2,0)</f>
        <v xml:space="preserve">ATM Canasta del Pueblo </v>
      </c>
      <c r="D45" s="21" t="s">
        <v>17</v>
      </c>
      <c r="E45" s="22"/>
    </row>
    <row r="46" spans="1:5" ht="17.399999999999999" x14ac:dyDescent="0.3">
      <c r="A46" s="8" t="str">
        <f>VLOOKUP(B46,'[1]LISTADO ATM'!$A$2:$C$817,3,0)</f>
        <v>NORTE</v>
      </c>
      <c r="B46" s="8">
        <v>872</v>
      </c>
      <c r="C46" s="15" t="str">
        <f>VLOOKUP(B46,'[1]LISTADO ATM'!$A$2:$B$816,2,0)</f>
        <v xml:space="preserve">ATM Zona Franca Pisano II (Santiago) </v>
      </c>
      <c r="D46" s="21" t="s">
        <v>17</v>
      </c>
      <c r="E46" s="22"/>
    </row>
    <row r="47" spans="1:5" ht="17.399999999999999" x14ac:dyDescent="0.3">
      <c r="A47" s="8" t="str">
        <f>VLOOKUP(B47,'[1]LISTADO ATM'!$A$2:$C$817,3,0)</f>
        <v>DISTRITO NACIONAL</v>
      </c>
      <c r="B47" s="8">
        <v>235</v>
      </c>
      <c r="C47" s="15" t="str">
        <f>VLOOKUP(B47,'[1]LISTADO ATM'!$A$2:$B$816,2,0)</f>
        <v xml:space="preserve">ATM Oficina Multicentro La Sirena San Isidro </v>
      </c>
      <c r="D47" s="21" t="s">
        <v>17</v>
      </c>
      <c r="E47" s="22"/>
    </row>
    <row r="48" spans="1:5" ht="17.399999999999999" x14ac:dyDescent="0.3">
      <c r="A48" s="8" t="str">
        <f>VLOOKUP(B48,'[1]LISTADO ATM'!$A$2:$C$817,3,0)</f>
        <v>DISTRITO NACIONAL</v>
      </c>
      <c r="B48" s="8">
        <v>406</v>
      </c>
      <c r="C48" s="15" t="str">
        <f>VLOOKUP(B48,'[1]LISTADO ATM'!$A$2:$B$816,2,0)</f>
        <v xml:space="preserve">ATM UNP Plaza Lama Máximo Gómez </v>
      </c>
      <c r="D48" s="21" t="s">
        <v>19</v>
      </c>
      <c r="E48" s="22"/>
    </row>
    <row r="49" spans="1:5" ht="17.399999999999999" x14ac:dyDescent="0.3">
      <c r="A49" s="8" t="str">
        <f>VLOOKUP(B49,'[1]LISTADO ATM'!$A$2:$C$817,3,0)</f>
        <v>NORTE</v>
      </c>
      <c r="B49" s="8">
        <v>643</v>
      </c>
      <c r="C49" s="15" t="str">
        <f>VLOOKUP(B49,'[1]LISTADO ATM'!$A$2:$B$816,2,0)</f>
        <v xml:space="preserve">ATM Oficina Valerio </v>
      </c>
      <c r="D49" s="21" t="s">
        <v>17</v>
      </c>
      <c r="E49" s="22"/>
    </row>
    <row r="50" spans="1:5" ht="17.399999999999999" x14ac:dyDescent="0.3">
      <c r="A50" s="8" t="str">
        <f>VLOOKUP(B50,'[1]LISTADO ATM'!$A$2:$C$817,3,0)</f>
        <v>DISTRITO NACIONAL</v>
      </c>
      <c r="B50" s="8">
        <v>648</v>
      </c>
      <c r="C50" s="15" t="str">
        <f>VLOOKUP(B50,'[1]LISTADO ATM'!$A$2:$B$816,2,0)</f>
        <v xml:space="preserve">ATM Hermandad de Pensionados </v>
      </c>
      <c r="D50" s="21" t="s">
        <v>19</v>
      </c>
      <c r="E50" s="22"/>
    </row>
    <row r="51" spans="1:5" ht="17.399999999999999" x14ac:dyDescent="0.3">
      <c r="A51" s="8" t="str">
        <f>VLOOKUP(B51,'[1]LISTADO ATM'!$A$2:$C$817,3,0)</f>
        <v>ESTE</v>
      </c>
      <c r="B51" s="8">
        <v>111</v>
      </c>
      <c r="C51" s="15" t="str">
        <f>VLOOKUP(B51,'[1]LISTADO ATM'!$A$2:$B$816,2,0)</f>
        <v xml:space="preserve">ATM Oficina San Pedro </v>
      </c>
      <c r="D51" s="21" t="s">
        <v>17</v>
      </c>
      <c r="E51" s="22"/>
    </row>
    <row r="52" spans="1:5" ht="17.399999999999999" x14ac:dyDescent="0.3">
      <c r="A52" s="8" t="str">
        <f>VLOOKUP(B52,'[1]LISTADO ATM'!$A$2:$C$817,3,0)</f>
        <v>NORTE</v>
      </c>
      <c r="B52" s="8">
        <v>138</v>
      </c>
      <c r="C52" s="15" t="str">
        <f>VLOOKUP(B52,'[1]LISTADO ATM'!$A$2:$B$816,2,0)</f>
        <v xml:space="preserve">ATM UNP Fantino </v>
      </c>
      <c r="D52" s="21" t="s">
        <v>17</v>
      </c>
      <c r="E52" s="22"/>
    </row>
    <row r="53" spans="1:5" ht="17.399999999999999" x14ac:dyDescent="0.3">
      <c r="A53" s="8" t="str">
        <f>VLOOKUP(B53,'[1]LISTADO ATM'!$A$2:$C$817,3,0)</f>
        <v>DISTRITO NACIONAL</v>
      </c>
      <c r="B53" s="8">
        <v>165</v>
      </c>
      <c r="C53" s="15" t="str">
        <f>VLOOKUP(B53,'[1]LISTADO ATM'!$A$2:$B$816,2,0)</f>
        <v>ATM Autoservicio Megacentro</v>
      </c>
      <c r="D53" s="21" t="s">
        <v>17</v>
      </c>
      <c r="E53" s="22"/>
    </row>
    <row r="54" spans="1:5" ht="17.399999999999999" x14ac:dyDescent="0.3">
      <c r="A54" s="8" t="str">
        <f>VLOOKUP(B54,'[1]LISTADO ATM'!$A$2:$C$817,3,0)</f>
        <v>DISTRITO NACIONAL</v>
      </c>
      <c r="B54" s="8">
        <v>325</v>
      </c>
      <c r="C54" s="15" t="str">
        <f>VLOOKUP(B54,'[1]LISTADO ATM'!$A$2:$B$816,2,0)</f>
        <v>ATM Casa Edwin</v>
      </c>
      <c r="D54" s="21" t="s">
        <v>17</v>
      </c>
      <c r="E54" s="22"/>
    </row>
    <row r="55" spans="1:5" ht="17.399999999999999" x14ac:dyDescent="0.3">
      <c r="A55" s="8" t="str">
        <f>VLOOKUP(B55,'[1]LISTADO ATM'!$A$2:$C$817,3,0)</f>
        <v>DISTRITO NACIONAL</v>
      </c>
      <c r="B55" s="8">
        <v>394</v>
      </c>
      <c r="C55" s="15" t="str">
        <f>VLOOKUP(B55,'[1]LISTADO ATM'!$A$2:$B$816,2,0)</f>
        <v xml:space="preserve">ATM Multicentro La Sirena Luperón </v>
      </c>
      <c r="D55" s="21" t="s">
        <v>17</v>
      </c>
      <c r="E55" s="22"/>
    </row>
    <row r="56" spans="1:5" ht="17.399999999999999" x14ac:dyDescent="0.3">
      <c r="A56" s="8" t="str">
        <f>VLOOKUP(B56,'[1]LISTADO ATM'!$A$2:$C$817,3,0)</f>
        <v>ESTE</v>
      </c>
      <c r="B56" s="8">
        <v>612</v>
      </c>
      <c r="C56" s="15" t="str">
        <f>VLOOKUP(B56,'[1]LISTADO ATM'!$A$2:$B$816,2,0)</f>
        <v xml:space="preserve">ATM Plaza Orense (La Romana) </v>
      </c>
      <c r="D56" s="21" t="s">
        <v>17</v>
      </c>
      <c r="E56" s="22"/>
    </row>
    <row r="57" spans="1:5" ht="17.399999999999999" x14ac:dyDescent="0.3">
      <c r="A57" s="8" t="str">
        <f>VLOOKUP(B57,'[1]LISTADO ATM'!$A$2:$C$817,3,0)</f>
        <v>DISTRITO NACIONAL</v>
      </c>
      <c r="B57" s="8">
        <v>815</v>
      </c>
      <c r="C57" s="15" t="str">
        <f>VLOOKUP(B57,'[1]LISTADO ATM'!$A$2:$B$816,2,0)</f>
        <v xml:space="preserve">ATM Oficina Atalaya del Mar </v>
      </c>
      <c r="D57" s="21" t="s">
        <v>17</v>
      </c>
      <c r="E57" s="22"/>
    </row>
    <row r="58" spans="1:5" ht="17.399999999999999" x14ac:dyDescent="0.3">
      <c r="A58" s="8" t="str">
        <f>VLOOKUP(B58,'[1]LISTADO ATM'!$A$2:$C$817,3,0)</f>
        <v>ESTE</v>
      </c>
      <c r="B58" s="8">
        <v>830</v>
      </c>
      <c r="C58" s="15" t="str">
        <f>VLOOKUP(B58,'[1]LISTADO ATM'!$A$2:$B$816,2,0)</f>
        <v xml:space="preserve">ATM UNP Sabana Grande de Boyá </v>
      </c>
      <c r="D58" s="21" t="s">
        <v>17</v>
      </c>
      <c r="E58" s="22"/>
    </row>
    <row r="59" spans="1:5" ht="17.399999999999999" x14ac:dyDescent="0.3">
      <c r="A59" s="8" t="str">
        <f>VLOOKUP(B59,'[1]LISTADO ATM'!$A$2:$C$817,3,0)</f>
        <v>ESTE</v>
      </c>
      <c r="B59" s="8">
        <v>843</v>
      </c>
      <c r="C59" s="15" t="str">
        <f>VLOOKUP(B59,'[1]LISTADO ATM'!$A$2:$B$816,2,0)</f>
        <v xml:space="preserve">ATM Oficina Romana Centro </v>
      </c>
      <c r="D59" s="21" t="s">
        <v>17</v>
      </c>
      <c r="E59" s="22"/>
    </row>
    <row r="60" spans="1:5" thickBot="1" x14ac:dyDescent="0.3">
      <c r="A60" s="8" t="str">
        <f>VLOOKUP(B60,'[1]LISTADO ATM'!$A$2:$C$817,3,0)</f>
        <v>SUR</v>
      </c>
      <c r="B60" s="8">
        <v>880</v>
      </c>
      <c r="C60" s="15" t="str">
        <f>VLOOKUP(B60,'[1]LISTADO ATM'!$A$2:$B$816,2,0)</f>
        <v xml:space="preserve">ATM Autoservicio Barahona II </v>
      </c>
      <c r="D60" s="21" t="s">
        <v>17</v>
      </c>
      <c r="E60" s="22"/>
    </row>
    <row r="61" spans="1:5" ht="17.399999999999999" x14ac:dyDescent="0.3">
      <c r="A61" s="8" t="str">
        <f>VLOOKUP(B61,'[1]LISTADO ATM'!$A$2:$C$817,3,0)</f>
        <v>ESTE</v>
      </c>
      <c r="B61" s="8">
        <v>934</v>
      </c>
      <c r="C61" s="15" t="str">
        <f>VLOOKUP(B61,'[1]LISTADO ATM'!$A$2:$B$816,2,0)</f>
        <v>ATM Hotel Dreams La Romana</v>
      </c>
      <c r="D61" s="21" t="s">
        <v>17</v>
      </c>
      <c r="E61" s="22"/>
    </row>
    <row r="62" spans="1:5" ht="18" thickBot="1" x14ac:dyDescent="0.35">
      <c r="A62" s="11" t="s">
        <v>12</v>
      </c>
      <c r="B62" s="19">
        <f>COUNT(B44:B61)</f>
        <v>18</v>
      </c>
      <c r="C62" s="9"/>
      <c r="D62" s="9"/>
      <c r="E62" s="10"/>
    </row>
  </sheetData>
  <mergeCells count="29">
    <mergeCell ref="D44:E44"/>
    <mergeCell ref="A29:E29"/>
    <mergeCell ref="A39:B39"/>
    <mergeCell ref="A40:B40"/>
    <mergeCell ref="A42:E42"/>
    <mergeCell ref="D43:E43"/>
    <mergeCell ref="A1:E1"/>
    <mergeCell ref="A8:E8"/>
    <mergeCell ref="C11:E11"/>
    <mergeCell ref="A13:E13"/>
    <mergeCell ref="A2:E2"/>
    <mergeCell ref="A3:E3"/>
    <mergeCell ref="D48:E48"/>
    <mergeCell ref="D49:E49"/>
    <mergeCell ref="D50:E50"/>
    <mergeCell ref="D45:E45"/>
    <mergeCell ref="D47:E47"/>
    <mergeCell ref="D46:E46"/>
    <mergeCell ref="D51:E51"/>
    <mergeCell ref="D52:E52"/>
    <mergeCell ref="D53:E53"/>
    <mergeCell ref="D54:E54"/>
    <mergeCell ref="D55:E55"/>
    <mergeCell ref="D61:E61"/>
    <mergeCell ref="D56:E56"/>
    <mergeCell ref="D57:E57"/>
    <mergeCell ref="D58:E58"/>
    <mergeCell ref="D59:E59"/>
    <mergeCell ref="D60:E60"/>
  </mergeCells>
  <phoneticPr fontId="11" type="noConversion"/>
  <conditionalFormatting sqref="B1:B1048576">
    <cfRule type="duplicateValues" dxfId="1" priority="1"/>
    <cfRule type="duplicateValues" dxfId="0" priority="1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2021-01-27T09:21:37Z</dcterms:modified>
</cp:coreProperties>
</file>