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28\"/>
    </mc:Choice>
  </mc:AlternateContent>
  <bookViews>
    <workbookView xWindow="0" yWindow="0" windowWidth="15270" windowHeight="457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0" i="1" l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A68" i="1"/>
  <c r="C68" i="1"/>
  <c r="A51" i="1"/>
  <c r="C51" i="1"/>
  <c r="A50" i="1"/>
  <c r="C50" i="1"/>
  <c r="A67" i="1"/>
  <c r="C67" i="1"/>
  <c r="A48" i="1"/>
  <c r="A49" i="1"/>
  <c r="C48" i="1"/>
  <c r="C49" i="1"/>
  <c r="B70" i="1"/>
  <c r="A47" i="1"/>
  <c r="C47" i="1"/>
  <c r="A66" i="1"/>
  <c r="C66" i="1"/>
  <c r="A65" i="1"/>
  <c r="C65" i="1"/>
  <c r="B53" i="1" l="1"/>
  <c r="B38" i="1"/>
  <c r="A87" i="1"/>
  <c r="A88" i="1"/>
  <c r="A89" i="1"/>
  <c r="C89" i="1"/>
  <c r="C87" i="1"/>
  <c r="C88" i="1"/>
  <c r="A45" i="1"/>
  <c r="A46" i="1"/>
  <c r="C45" i="1"/>
  <c r="C46" i="1"/>
  <c r="A69" i="1"/>
  <c r="C69" i="1"/>
  <c r="A52" i="1" l="1"/>
  <c r="C52" i="1"/>
  <c r="A44" i="1"/>
  <c r="C44" i="1"/>
  <c r="A63" i="1"/>
  <c r="A64" i="1"/>
  <c r="C63" i="1"/>
  <c r="C64" i="1"/>
  <c r="A31" i="1"/>
  <c r="A42" i="1"/>
  <c r="A43" i="1"/>
  <c r="A32" i="1"/>
  <c r="A15" i="1"/>
  <c r="A16" i="1"/>
  <c r="A17" i="1"/>
  <c r="A18" i="1"/>
  <c r="A19" i="1"/>
  <c r="A20" i="1"/>
  <c r="A21" i="1"/>
  <c r="A22" i="1"/>
  <c r="A23" i="1"/>
  <c r="A24" i="1"/>
  <c r="A25" i="1"/>
  <c r="A26" i="1"/>
  <c r="A37" i="1"/>
  <c r="C15" i="1"/>
  <c r="C16" i="1"/>
  <c r="C17" i="1"/>
  <c r="C18" i="1"/>
  <c r="C19" i="1"/>
  <c r="C20" i="1"/>
  <c r="C21" i="1"/>
  <c r="C22" i="1"/>
  <c r="C23" i="1"/>
  <c r="C24" i="1"/>
  <c r="C25" i="1"/>
  <c r="C26" i="1"/>
  <c r="C37" i="1"/>
  <c r="B108" i="1"/>
  <c r="A36" i="1"/>
  <c r="A60" i="1"/>
  <c r="A61" i="1"/>
  <c r="A62" i="1"/>
  <c r="A34" i="1"/>
  <c r="A83" i="1"/>
  <c r="A84" i="1"/>
  <c r="A85" i="1"/>
  <c r="A86" i="1"/>
  <c r="A107" i="1"/>
  <c r="C83" i="1"/>
  <c r="C84" i="1"/>
  <c r="C85" i="1"/>
  <c r="C86" i="1"/>
  <c r="C107" i="1"/>
  <c r="C32" i="1"/>
  <c r="C31" i="1"/>
  <c r="C42" i="1"/>
  <c r="C43" i="1"/>
  <c r="C34" i="1"/>
  <c r="C62" i="1"/>
  <c r="C61" i="1"/>
  <c r="C60" i="1"/>
  <c r="C36" i="1"/>
  <c r="A11" i="1"/>
  <c r="A12" i="1"/>
  <c r="A13" i="1"/>
  <c r="A14" i="1"/>
  <c r="C11" i="1"/>
  <c r="C12" i="1"/>
  <c r="C13" i="1"/>
  <c r="C14" i="1"/>
  <c r="A59" i="1"/>
  <c r="C59" i="1"/>
  <c r="A33" i="1"/>
  <c r="C33" i="1"/>
  <c r="A30" i="1"/>
  <c r="C30" i="1"/>
  <c r="A80" i="1" l="1"/>
  <c r="A81" i="1"/>
  <c r="C80" i="1"/>
  <c r="C81" i="1"/>
  <c r="C82" i="1"/>
  <c r="A82" i="1"/>
  <c r="A29" i="1"/>
  <c r="C29" i="1"/>
  <c r="A28" i="1" l="1"/>
  <c r="C28" i="1"/>
  <c r="A79" i="1" l="1"/>
  <c r="C79" i="1"/>
  <c r="A58" i="1" l="1"/>
  <c r="C58" i="1"/>
  <c r="A10" i="1"/>
  <c r="C10" i="1"/>
  <c r="A27" i="1"/>
  <c r="C27" i="1"/>
  <c r="A78" i="1" l="1"/>
  <c r="C78" i="1"/>
  <c r="A35" i="1" l="1"/>
  <c r="C35" i="1"/>
  <c r="C77" i="1" l="1"/>
  <c r="A77" i="1"/>
  <c r="C57" i="1"/>
  <c r="A57" i="1"/>
  <c r="A73" i="1" l="1"/>
</calcChain>
</file>

<file path=xl/sharedStrings.xml><?xml version="1.0" encoding="utf-8"?>
<sst xmlns="http://schemas.openxmlformats.org/spreadsheetml/2006/main" count="118" uniqueCount="23">
  <si>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</si>
  <si>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</si>
  <si>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</si>
  <si>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</si>
  <si>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</si>
  <si>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</si>
  <si>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</si>
  <si>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</si>
  <si>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</si>
  <si>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</si>
  <si>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</si>
  <si>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</si>
  <si>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</si>
  <si>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</si>
  <si>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</si>
  <si>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</si>
  <si>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</si>
  <si>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</si>
  <si>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</si>
  <si>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Vacias y 1 Fallando</t>
  </si>
  <si>
    <t>1 Gavetas Vacias y 2 Fallando</t>
  </si>
  <si>
    <t>28/1/2021 6:00 AM</t>
  </si>
  <si>
    <t>28/1/2021 17:00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</si>
</sst>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7" fillId="11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9" fillId="8" borderId="23" xfId="0" applyFont="1" applyFill="1" applyBorder="1" applyAlignment="1">
      <alignment horizontal="center" vertical="center" wrapText="1"/>
    </xf>
  </cellXfs>
  <cellStyles count="1">
    <cellStyle name="Normal" xfId="0" builtinId="0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abSelected="1" zoomScale="80" zoomScaleNormal="80" workbookViewId="0">
      <selection activeCell="F102" sqref="F102"/>
    </sheetView>
  </sheetViews>
  <sheetFormatPr baseColWidth="10" defaultColWidth="52.7109375" defaultRowHeight="15" x14ac:dyDescent="0.25"/>
  <cols>
    <col min="1" max="1" width="25.7109375" bestFit="1" customWidth="1"/>
    <col min="2" max="2" width="21.7109375" style="14" bestFit="1" customWidth="1"/>
    <col min="3" max="3" width="57.42578125" customWidth="1"/>
    <col min="4" max="4" width="39.28515625" bestFit="1" customWidth="1"/>
    <col min="5" max="5" width="12.42578125" bestFit="1" customWidth="1"/>
  </cols>
  <sheetData>
    <row r="1" spans="1:5" ht="22.5" x14ac:dyDescent="0.25">
      <c r="A1" s="23" t="s">
        <v>0</v>
      </c>
      <c r="B1" s="24"/>
      <c r="C1" s="24"/>
      <c r="D1" s="24"/>
      <c r="E1" s="25"/>
    </row>
    <row r="2" spans="1:5" ht="22.5" x14ac:dyDescent="0.25">
      <c r="A2" s="23" t="s">
        <v>1</v>
      </c>
      <c r="B2" s="24"/>
      <c r="C2" s="24"/>
      <c r="D2" s="24"/>
      <c r="E2" s="25"/>
    </row>
    <row r="3" spans="1:5" ht="25.5" x14ac:dyDescent="0.25">
      <c r="A3" s="32" t="s">
        <v>0</v>
      </c>
      <c r="B3" s="33"/>
      <c r="C3" s="33"/>
      <c r="D3" s="33"/>
      <c r="E3" s="34"/>
    </row>
    <row r="4" spans="1:5" x14ac:dyDescent="0.25">
      <c r="E4" s="14"/>
    </row>
    <row r="5" spans="1:5" ht="18.75" thickBot="1" x14ac:dyDescent="0.3">
      <c r="A5" s="1" t="s">
        <v>2</v>
      </c>
      <c r="B5" s="2" t="s">
        <v>21</v>
      </c>
      <c r="C5" s="3"/>
      <c r="D5" s="4"/>
      <c r="E5" s="5"/>
    </row>
    <row r="6" spans="1:5" ht="18.75" thickBot="1" x14ac:dyDescent="0.3">
      <c r="A6" s="1" t="s">
        <v>3</v>
      </c>
      <c r="B6" s="2" t="s">
        <v>22</v>
      </c>
      <c r="C6" s="3"/>
      <c r="D6" s="4"/>
      <c r="E6" s="5"/>
    </row>
    <row r="7" spans="1:5" ht="15.75" thickBot="1" x14ac:dyDescent="0.3">
      <c r="E7" s="14"/>
    </row>
    <row r="8" spans="1:5" ht="18.75" thickBot="1" x14ac:dyDescent="0.3">
      <c r="A8" s="26" t="s">
        <v>4</v>
      </c>
      <c r="B8" s="27"/>
      <c r="C8" s="27"/>
      <c r="D8" s="27"/>
      <c r="E8" s="28"/>
    </row>
    <row r="9" spans="1:5" ht="18" x14ac:dyDescent="0.25">
      <c r="A9" s="6" t="s">
        <v>5</v>
      </c>
      <c r="B9" s="7" t="s">
        <v>6</v>
      </c>
      <c r="C9" s="7" t="s">
        <v>7</v>
      </c>
      <c r="D9" s="7" t="s">
        <v>8</v>
      </c>
      <c r="E9" s="7" t="s">
        <v>9</v>
      </c>
    </row>
    <row r="10" spans="1:5" ht="18" x14ac:dyDescent="0.25">
      <c r="A10" s="8" t="str">
        <f>VLOOKUP(B10,'[1]LISTADO ATM'!$A$2:$C$817,3,0)</f>
        <v>DISTRITO NACIONAL</v>
      </c>
      <c r="B10" s="8">
        <v>811</v>
      </c>
      <c r="C10" s="15" t="str">
        <f>VLOOKUP(B10,'[1]LISTADO ATM'!$A$2:$B$816,2,0)</f>
        <v xml:space="preserve">ATM Almacenes Unidos </v>
      </c>
      <c r="D10" s="13" t="s">
        <v>18</v>
      </c>
      <c r="E10" s="8">
        <v>335773829</v>
      </c>
    </row>
    <row r="11" spans="1:5" ht="18" x14ac:dyDescent="0.25">
      <c r="A11" s="8" t="str">
        <f>VLOOKUP(B11,'[1]LISTADO ATM'!$A$2:$C$817,3,0)</f>
        <v>DISTRITO NACIONAL</v>
      </c>
      <c r="B11" s="8">
        <v>620</v>
      </c>
      <c r="C11" s="15" t="str">
        <f>VLOOKUP(B11,'[1]LISTADO ATM'!$A$2:$B$816,2,0)</f>
        <v xml:space="preserve">ATM Ministerio de Medio Ambiente </v>
      </c>
      <c r="D11" s="13" t="s">
        <v>18</v>
      </c>
      <c r="E11" s="8">
        <v>335773922</v>
      </c>
    </row>
    <row r="12" spans="1:5" ht="18" x14ac:dyDescent="0.25">
      <c r="A12" s="8" t="str">
        <f>VLOOKUP(B12,'[1]LISTADO ATM'!$A$2:$C$817,3,0)</f>
        <v>NORTE</v>
      </c>
      <c r="B12" s="8">
        <v>157</v>
      </c>
      <c r="C12" s="15" t="str">
        <f>VLOOKUP(B12,'[1]LISTADO ATM'!$A$2:$B$816,2,0)</f>
        <v xml:space="preserve">ATM Oficina Samaná </v>
      </c>
      <c r="D12" s="13" t="s">
        <v>18</v>
      </c>
      <c r="E12" s="8">
        <v>335774002</v>
      </c>
    </row>
    <row r="13" spans="1:5" ht="18" x14ac:dyDescent="0.25">
      <c r="A13" s="8" t="str">
        <f>VLOOKUP(B13,'[1]LISTADO ATM'!$A$2:$C$817,3,0)</f>
        <v>DISTRITO NACIONAL</v>
      </c>
      <c r="B13" s="8">
        <v>314</v>
      </c>
      <c r="C13" s="15" t="str">
        <f>VLOOKUP(B13,'[1]LISTADO ATM'!$A$2:$B$816,2,0)</f>
        <v xml:space="preserve">ATM UNP Cambita Garabito (San Cristóbal) </v>
      </c>
      <c r="D13" s="13" t="s">
        <v>18</v>
      </c>
      <c r="E13" s="19">
        <v>335773941</v>
      </c>
    </row>
    <row r="14" spans="1:5" ht="18" x14ac:dyDescent="0.25">
      <c r="A14" s="8" t="str">
        <f>VLOOKUP(B14,'[1]LISTADO ATM'!$A$2:$C$817,3,0)</f>
        <v>DISTRITO NACIONAL</v>
      </c>
      <c r="B14" s="8">
        <v>911</v>
      </c>
      <c r="C14" s="15" t="str">
        <f>VLOOKUP(B14,'[1]LISTADO ATM'!$A$2:$B$816,2,0)</f>
        <v xml:space="preserve">ATM Oficina Venezuela II </v>
      </c>
      <c r="D14" s="13" t="s">
        <v>18</v>
      </c>
      <c r="E14" s="19">
        <v>335774035</v>
      </c>
    </row>
    <row r="15" spans="1:5" ht="18" x14ac:dyDescent="0.25">
      <c r="A15" s="8" t="str">
        <f>VLOOKUP(B15,'[1]LISTADO ATM'!$A$2:$C$817,3,0)</f>
        <v>DISTRITO NACIONAL</v>
      </c>
      <c r="B15" s="8">
        <v>152</v>
      </c>
      <c r="C15" s="15" t="str">
        <f>VLOOKUP(B15,'[1]LISTADO ATM'!$A$2:$B$816,2,0)</f>
        <v xml:space="preserve">ATM Kiosco Megacentro II </v>
      </c>
      <c r="D15" s="13" t="s">
        <v>18</v>
      </c>
      <c r="E15" s="19">
        <v>335773432</v>
      </c>
    </row>
    <row r="16" spans="1:5" ht="18" x14ac:dyDescent="0.25">
      <c r="A16" s="8" t="str">
        <f>VLOOKUP(B16,'[1]LISTADO ATM'!$A$2:$C$817,3,0)</f>
        <v>DISTRITO NACIONAL</v>
      </c>
      <c r="B16" s="8">
        <v>335</v>
      </c>
      <c r="C16" s="15" t="str">
        <f>VLOOKUP(B16,'[1]LISTADO ATM'!$A$2:$B$816,2,0)</f>
        <v>ATM Edificio Aster</v>
      </c>
      <c r="D16" s="13" t="s">
        <v>18</v>
      </c>
      <c r="E16" s="19">
        <v>335774460</v>
      </c>
    </row>
    <row r="17" spans="1:5" ht="18" x14ac:dyDescent="0.25">
      <c r="A17" s="8" t="str">
        <f>VLOOKUP(B17,'[1]LISTADO ATM'!$A$2:$C$817,3,0)</f>
        <v>NORTE</v>
      </c>
      <c r="B17" s="8">
        <v>285</v>
      </c>
      <c r="C17" s="15" t="str">
        <f>VLOOKUP(B17,'[1]LISTADO ATM'!$A$2:$B$816,2,0)</f>
        <v xml:space="preserve">ATM Oficina Camino Real (Puerto Plata) </v>
      </c>
      <c r="D17" s="13" t="s">
        <v>18</v>
      </c>
      <c r="E17" s="19">
        <v>335774000</v>
      </c>
    </row>
    <row r="18" spans="1:5" ht="18" x14ac:dyDescent="0.25">
      <c r="A18" s="8" t="str">
        <f>VLOOKUP(B18,'[1]LISTADO ATM'!$A$2:$C$817,3,0)</f>
        <v>DISTRITO NACIONAL</v>
      </c>
      <c r="B18" s="8">
        <v>517</v>
      </c>
      <c r="C18" s="15" t="str">
        <f>VLOOKUP(B18,'[1]LISTADO ATM'!$A$2:$B$816,2,0)</f>
        <v xml:space="preserve">ATM Autobanco Oficina Sans Soucí </v>
      </c>
      <c r="D18" s="13" t="s">
        <v>18</v>
      </c>
      <c r="E18" s="19">
        <v>335774019</v>
      </c>
    </row>
    <row r="19" spans="1:5" ht="18" x14ac:dyDescent="0.25">
      <c r="A19" s="8" t="str">
        <f>VLOOKUP(B19,'[1]LISTADO ATM'!$A$2:$C$817,3,0)</f>
        <v>DISTRITO NACIONAL</v>
      </c>
      <c r="B19" s="8">
        <v>125</v>
      </c>
      <c r="C19" s="15" t="str">
        <f>VLOOKUP(B19,'[1]LISTADO ATM'!$A$2:$B$816,2,0)</f>
        <v xml:space="preserve">ATM Dirección General de Aduanas II </v>
      </c>
      <c r="D19" s="13" t="s">
        <v>18</v>
      </c>
      <c r="E19" s="19">
        <v>335774498</v>
      </c>
    </row>
    <row r="20" spans="1:5" ht="18" x14ac:dyDescent="0.25">
      <c r="A20" s="8" t="str">
        <f>VLOOKUP(B20,'[1]LISTADO ATM'!$A$2:$C$817,3,0)</f>
        <v>ESTE</v>
      </c>
      <c r="B20" s="8">
        <v>366</v>
      </c>
      <c r="C20" s="15" t="str">
        <f>VLOOKUP(B20,'[1]LISTADO ATM'!$A$2:$B$816,2,0)</f>
        <v>ATM Oficina Boulevard (Higuey) II</v>
      </c>
      <c r="D20" s="13" t="s">
        <v>18</v>
      </c>
      <c r="E20" s="19">
        <v>335774507</v>
      </c>
    </row>
    <row r="21" spans="1:5" ht="18" x14ac:dyDescent="0.25">
      <c r="A21" s="8" t="str">
        <f>VLOOKUP(B21,'[1]LISTADO ATM'!$A$2:$C$817,3,0)</f>
        <v>DISTRITO NACIONAL</v>
      </c>
      <c r="B21" s="8">
        <v>930</v>
      </c>
      <c r="C21" s="15" t="str">
        <f>VLOOKUP(B21,'[1]LISTADO ATM'!$A$2:$B$816,2,0)</f>
        <v>ATM Oficina Plaza Spring Center</v>
      </c>
      <c r="D21" s="13" t="s">
        <v>18</v>
      </c>
      <c r="E21" s="8">
        <v>335771804</v>
      </c>
    </row>
    <row r="22" spans="1:5" ht="18" x14ac:dyDescent="0.25">
      <c r="A22" s="8" t="str">
        <f>VLOOKUP(B22,'[1]LISTADO ATM'!$A$2:$C$817,3,0)</f>
        <v>ESTE</v>
      </c>
      <c r="B22" s="8">
        <v>330</v>
      </c>
      <c r="C22" s="15" t="str">
        <f>VLOOKUP(B22,'[1]LISTADO ATM'!$A$2:$B$816,2,0)</f>
        <v xml:space="preserve">ATM Oficina Boulevard (Higuey) </v>
      </c>
      <c r="D22" s="13" t="s">
        <v>18</v>
      </c>
      <c r="E22" s="8">
        <v>335772394</v>
      </c>
    </row>
    <row r="23" spans="1:5" ht="18" x14ac:dyDescent="0.25">
      <c r="A23" s="8" t="str">
        <f>VLOOKUP(B23,'[1]LISTADO ATM'!$A$2:$C$817,3,0)</f>
        <v>DISTRITO NACIONAL</v>
      </c>
      <c r="B23" s="8">
        <v>165</v>
      </c>
      <c r="C23" s="15" t="str">
        <f>VLOOKUP(B23,'[1]LISTADO ATM'!$A$2:$B$816,2,0)</f>
        <v>ATM Autoservicio Megacentro</v>
      </c>
      <c r="D23" s="13" t="s">
        <v>18</v>
      </c>
      <c r="E23" s="8">
        <v>335772906</v>
      </c>
    </row>
    <row r="24" spans="1:5" ht="18" x14ac:dyDescent="0.25">
      <c r="A24" s="8" t="str">
        <f>VLOOKUP(B24,'[1]LISTADO ATM'!$A$2:$C$817,3,0)</f>
        <v>DISTRITO NACIONAL</v>
      </c>
      <c r="B24" s="8">
        <v>707</v>
      </c>
      <c r="C24" s="15" t="str">
        <f>VLOOKUP(B24,'[1]LISTADO ATM'!$A$2:$B$816,2,0)</f>
        <v xml:space="preserve">ATM IAD </v>
      </c>
      <c r="D24" s="13" t="s">
        <v>18</v>
      </c>
      <c r="E24" s="8">
        <v>335773720</v>
      </c>
    </row>
    <row r="25" spans="1:5" ht="18" x14ac:dyDescent="0.25">
      <c r="A25" s="8" t="str">
        <f>VLOOKUP(B25,'[1]LISTADO ATM'!$A$2:$C$817,3,0)</f>
        <v>DISTRITO NACIONAL</v>
      </c>
      <c r="B25" s="8">
        <v>231</v>
      </c>
      <c r="C25" s="15" t="str">
        <f>VLOOKUP(B25,'[1]LISTADO ATM'!$A$2:$B$816,2,0)</f>
        <v xml:space="preserve">ATM Oficina Zona Oriental </v>
      </c>
      <c r="D25" s="13" t="s">
        <v>18</v>
      </c>
      <c r="E25" s="8">
        <v>335773853</v>
      </c>
    </row>
    <row r="26" spans="1:5" ht="18" x14ac:dyDescent="0.25">
      <c r="A26" s="8" t="str">
        <f>VLOOKUP(B26,'[1]LISTADO ATM'!$A$2:$C$817,3,0)</f>
        <v>NORTE</v>
      </c>
      <c r="B26" s="8">
        <v>747</v>
      </c>
      <c r="C26" s="15" t="str">
        <f>VLOOKUP(B26,'[1]LISTADO ATM'!$A$2:$B$816,2,0)</f>
        <v xml:space="preserve">ATM Club BR (Santiago) </v>
      </c>
      <c r="D26" s="13" t="s">
        <v>18</v>
      </c>
      <c r="E26" s="8">
        <v>335773914</v>
      </c>
    </row>
    <row r="27" spans="1:5" ht="18" x14ac:dyDescent="0.25">
      <c r="A27" s="8" t="str">
        <f>VLOOKUP(B27,'[1]LISTADO ATM'!$A$2:$C$817,3,0)</f>
        <v>NORTE</v>
      </c>
      <c r="B27" s="8">
        <v>283</v>
      </c>
      <c r="C27" s="15" t="str">
        <f>VLOOKUP(B27,'[1]LISTADO ATM'!$A$2:$B$816,2,0)</f>
        <v xml:space="preserve">ATM Oficina Nibaje </v>
      </c>
      <c r="D27" s="13" t="s">
        <v>18</v>
      </c>
      <c r="E27" s="8">
        <v>335774444</v>
      </c>
    </row>
    <row r="28" spans="1:5" ht="18" x14ac:dyDescent="0.25">
      <c r="A28" s="8" t="str">
        <f>VLOOKUP(B28,'[1]LISTADO ATM'!$A$2:$C$817,3,0)</f>
        <v>DISTRITO NACIONAL</v>
      </c>
      <c r="B28" s="8">
        <v>325</v>
      </c>
      <c r="C28" s="15" t="str">
        <f>VLOOKUP(B28,'[1]LISTADO ATM'!$A$2:$B$816,2,0)</f>
        <v>ATM Casa Edwin</v>
      </c>
      <c r="D28" s="13" t="s">
        <v>18</v>
      </c>
      <c r="E28" s="8">
        <v>335773905</v>
      </c>
    </row>
    <row r="29" spans="1:5" ht="18" x14ac:dyDescent="0.25">
      <c r="A29" s="8" t="str">
        <f>VLOOKUP(B29,'[1]LISTADO ATM'!$A$2:$C$817,3,0)</f>
        <v>NORTE</v>
      </c>
      <c r="B29" s="8">
        <v>649</v>
      </c>
      <c r="C29" s="15" t="str">
        <f>VLOOKUP(B29,'[1]LISTADO ATM'!$A$2:$B$816,2,0)</f>
        <v xml:space="preserve">ATM Oficina Galería 56 (San Francisco de Macorís) </v>
      </c>
      <c r="D29" s="13" t="s">
        <v>18</v>
      </c>
      <c r="E29" s="8">
        <v>335774451</v>
      </c>
    </row>
    <row r="30" spans="1:5" ht="18" x14ac:dyDescent="0.25">
      <c r="A30" s="8" t="str">
        <f>VLOOKUP(B30,'[1]LISTADO ATM'!$A$2:$C$817,3,0)</f>
        <v>DISTRITO NACIONAL</v>
      </c>
      <c r="B30" s="8">
        <v>183</v>
      </c>
      <c r="C30" s="15" t="str">
        <f>VLOOKUP(B30,'[1]LISTADO ATM'!$A$2:$B$816,2,0)</f>
        <v>ATM Estación Nativa Km. 22 Aut. Duarte.</v>
      </c>
      <c r="D30" s="13" t="s">
        <v>18</v>
      </c>
      <c r="E30" s="8">
        <v>335774500</v>
      </c>
    </row>
    <row r="31" spans="1:5" ht="18" x14ac:dyDescent="0.25">
      <c r="A31" s="8" t="str">
        <f>VLOOKUP(B31,'[1]LISTADO ATM'!$A$2:$C$817,3,0)</f>
        <v>DISTRITO NACIONAL</v>
      </c>
      <c r="B31" s="8">
        <v>580</v>
      </c>
      <c r="C31" s="15" t="str">
        <f>VLOOKUP(B31,'[1]LISTADO ATM'!$A$2:$B$816,2,0)</f>
        <v xml:space="preserve">ATM Edificio Propagas </v>
      </c>
      <c r="D31" s="13" t="s">
        <v>18</v>
      </c>
      <c r="E31" s="8">
        <v>335774887</v>
      </c>
    </row>
    <row r="32" spans="1:5" ht="18" x14ac:dyDescent="0.25">
      <c r="A32" s="8" t="str">
        <f>VLOOKUP(B32,'[1]LISTADO ATM'!$A$2:$C$817,3,0)</f>
        <v>DISTRITO NACIONAL</v>
      </c>
      <c r="B32" s="8">
        <v>993</v>
      </c>
      <c r="C32" s="15" t="str">
        <f>VLOOKUP(B32,'[1]LISTADO ATM'!$A$2:$B$816,2,0)</f>
        <v xml:space="preserve">ATM Centro Medico Integral II </v>
      </c>
      <c r="D32" s="13" t="s">
        <v>18</v>
      </c>
      <c r="E32" s="8">
        <v>335774951</v>
      </c>
    </row>
    <row r="33" spans="1:5" ht="18" x14ac:dyDescent="0.25">
      <c r="A33" s="15" t="str">
        <f>VLOOKUP(B33,'[1]LISTADO ATM'!$A$2:$C$817,3,0)</f>
        <v>DISTRITO NACIONAL</v>
      </c>
      <c r="B33" s="8">
        <v>570</v>
      </c>
      <c r="C33" s="15" t="str">
        <f>VLOOKUP(B33,'[1]LISTADO ATM'!$A$2:$B$816,2,0)</f>
        <v xml:space="preserve">ATM S/M Liverpool Villa Mella </v>
      </c>
      <c r="D33" s="13" t="s">
        <v>18</v>
      </c>
      <c r="E33" s="19">
        <v>335774025</v>
      </c>
    </row>
    <row r="34" spans="1:5" ht="18" x14ac:dyDescent="0.25">
      <c r="A34" s="15" t="str">
        <f>VLOOKUP(B34,'[1]LISTADO ATM'!$A$2:$C$817,3,0)</f>
        <v>NORTE</v>
      </c>
      <c r="B34" s="8">
        <v>888</v>
      </c>
      <c r="C34" s="15" t="str">
        <f>VLOOKUP(B34,'[1]LISTADO ATM'!$A$2:$B$816,2,0)</f>
        <v>ATM Oficina galeria 56 II (SFM)</v>
      </c>
      <c r="D34" s="13" t="s">
        <v>18</v>
      </c>
      <c r="E34" s="19">
        <v>335774941</v>
      </c>
    </row>
    <row r="35" spans="1:5" ht="18" x14ac:dyDescent="0.25">
      <c r="A35" s="8" t="str">
        <f>VLOOKUP(B35,'[1]LISTADO ATM'!$A$2:$C$817,3,0)</f>
        <v>DISTRITO NACIONAL</v>
      </c>
      <c r="B35" s="8">
        <v>338</v>
      </c>
      <c r="C35" s="15" t="str">
        <f>VLOOKUP(B35,'[1]LISTADO ATM'!$A$2:$B$816,2,0)</f>
        <v>ATM S/M Aprezio Pantoja</v>
      </c>
      <c r="D35" s="13" t="s">
        <v>18</v>
      </c>
      <c r="E35" s="8">
        <v>335771642</v>
      </c>
    </row>
    <row r="36" spans="1:5" ht="18" x14ac:dyDescent="0.25">
      <c r="A36" s="15" t="str">
        <f>VLOOKUP(B36,'[1]LISTADO ATM'!$A$2:$C$817,3,0)</f>
        <v>DISTRITO NACIONAL</v>
      </c>
      <c r="B36" s="8">
        <v>438</v>
      </c>
      <c r="C36" s="15" t="str">
        <f>VLOOKUP(B36,'[1]LISTADO ATM'!$A$2:$B$816,2,0)</f>
        <v xml:space="preserve">ATM Autobanco Torre IV </v>
      </c>
      <c r="D36" s="13" t="s">
        <v>18</v>
      </c>
      <c r="E36" s="19">
        <v>335774874</v>
      </c>
    </row>
    <row r="37" spans="1:5" ht="18.75" thickBot="1" x14ac:dyDescent="0.3">
      <c r="A37" s="8" t="str">
        <f>VLOOKUP(B37,'[1]LISTADO ATM'!$A$2:$C$817,3,0)</f>
        <v>DISTRITO NACIONAL</v>
      </c>
      <c r="B37" s="8">
        <v>377</v>
      </c>
      <c r="C37" s="15" t="str">
        <f>VLOOKUP(B37,'[1]LISTADO ATM'!$A$2:$B$816,2,0)</f>
        <v>ATM Estación del Metro Eduardo Brito</v>
      </c>
      <c r="D37" s="13" t="s">
        <v>18</v>
      </c>
      <c r="E37" s="8">
        <v>335774005</v>
      </c>
    </row>
    <row r="38" spans="1:5" ht="18.75" thickBot="1" x14ac:dyDescent="0.3">
      <c r="A38" s="11" t="s">
        <v>12</v>
      </c>
      <c r="B38" s="20">
        <f>COUNT(B10:B37)</f>
        <v>28</v>
      </c>
      <c r="C38" s="29"/>
      <c r="D38" s="30"/>
      <c r="E38" s="31"/>
    </row>
    <row r="39" spans="1:5" ht="15.75" thickBot="1" x14ac:dyDescent="0.3">
      <c r="E39" s="14"/>
    </row>
    <row r="40" spans="1:5" ht="18.75" thickBot="1" x14ac:dyDescent="0.3">
      <c r="A40" s="26" t="s">
        <v>10</v>
      </c>
      <c r="B40" s="27"/>
      <c r="C40" s="27"/>
      <c r="D40" s="27"/>
      <c r="E40" s="28"/>
    </row>
    <row r="41" spans="1:5" ht="18" x14ac:dyDescent="0.25">
      <c r="A41" s="6" t="s">
        <v>5</v>
      </c>
      <c r="B41" s="7" t="s">
        <v>6</v>
      </c>
      <c r="C41" s="7" t="s">
        <v>7</v>
      </c>
      <c r="D41" s="7" t="s">
        <v>8</v>
      </c>
      <c r="E41" s="7" t="s">
        <v>9</v>
      </c>
    </row>
    <row r="42" spans="1:5" ht="18" x14ac:dyDescent="0.25">
      <c r="A42" s="8" t="str">
        <f>VLOOKUP(B42,'[1]LISTADO ATM'!$A$2:$C$817,3,0)</f>
        <v>DISTRITO NACIONAL</v>
      </c>
      <c r="B42" s="8">
        <v>875</v>
      </c>
      <c r="C42" s="15" t="str">
        <f>VLOOKUP(B42,'[1]LISTADO ATM'!$A$2:$B$816,2,0)</f>
        <v xml:space="preserve">ATM Texaco Aut. Duarte KM 14 1/2 (Los Alcarrizos) </v>
      </c>
      <c r="D42" s="16" t="s">
        <v>11</v>
      </c>
      <c r="E42" s="8">
        <v>335774939</v>
      </c>
    </row>
    <row r="43" spans="1:5" ht="18" x14ac:dyDescent="0.25">
      <c r="A43" s="8" t="str">
        <f>VLOOKUP(B43,'[1]LISTADO ATM'!$A$2:$C$817,3,0)</f>
        <v>DISTRITO NACIONAL</v>
      </c>
      <c r="B43" s="8">
        <v>889</v>
      </c>
      <c r="C43" s="15" t="str">
        <f>VLOOKUP(B43,'[1]LISTADO ATM'!$A$2:$B$816,2,0)</f>
        <v>ATM Oficina Plaza Lama Máximo Gómez II</v>
      </c>
      <c r="D43" s="16" t="s">
        <v>11</v>
      </c>
      <c r="E43" s="8">
        <v>335774945</v>
      </c>
    </row>
    <row r="44" spans="1:5" ht="18" x14ac:dyDescent="0.25">
      <c r="A44" s="8" t="str">
        <f>VLOOKUP(B44,'[1]LISTADO ATM'!$A$2:$C$817,3,0)</f>
        <v>DISTRITO NACIONAL</v>
      </c>
      <c r="B44" s="8">
        <v>813</v>
      </c>
      <c r="C44" s="15" t="str">
        <f>VLOOKUP(B44,'[1]LISTADO ATM'!$A$2:$B$816,2,0)</f>
        <v>ATM Occidental Mall</v>
      </c>
      <c r="D44" s="16" t="s">
        <v>11</v>
      </c>
      <c r="E44" s="8">
        <v>335775039</v>
      </c>
    </row>
    <row r="45" spans="1:5" ht="18" x14ac:dyDescent="0.25">
      <c r="A45" s="8" t="str">
        <f>VLOOKUP(B45,'[1]LISTADO ATM'!$A$2:$C$817,3,0)</f>
        <v>DISTRITO NACIONAL</v>
      </c>
      <c r="B45" s="8">
        <v>29</v>
      </c>
      <c r="C45" s="15" t="str">
        <f>VLOOKUP(B45,'[1]LISTADO ATM'!$A$2:$B$816,2,0)</f>
        <v xml:space="preserve">ATM AFP </v>
      </c>
      <c r="D45" s="16" t="s">
        <v>11</v>
      </c>
      <c r="E45" s="8">
        <v>335775108</v>
      </c>
    </row>
    <row r="46" spans="1:5" ht="18" x14ac:dyDescent="0.25">
      <c r="A46" s="8" t="str">
        <f>VLOOKUP(B46,'[1]LISTADO ATM'!$A$2:$C$817,3,0)</f>
        <v>NORTE</v>
      </c>
      <c r="B46" s="8">
        <v>687</v>
      </c>
      <c r="C46" s="15" t="str">
        <f>VLOOKUP(B46,'[1]LISTADO ATM'!$A$2:$B$816,2,0)</f>
        <v>ATM Oficina Monterrico II</v>
      </c>
      <c r="D46" s="16" t="s">
        <v>11</v>
      </c>
      <c r="E46" s="8">
        <v>335775111</v>
      </c>
    </row>
    <row r="47" spans="1:5" ht="18" x14ac:dyDescent="0.25">
      <c r="A47" s="8" t="str">
        <f>VLOOKUP(B47,'[1]LISTADO ATM'!$A$2:$C$817,3,0)</f>
        <v>ESTE</v>
      </c>
      <c r="B47" s="8">
        <v>429</v>
      </c>
      <c r="C47" s="15" t="str">
        <f>VLOOKUP(B47,'[1]LISTADO ATM'!$A$2:$B$816,2,0)</f>
        <v xml:space="preserve">ATM Oficina Jumbo La Romana </v>
      </c>
      <c r="D47" s="16" t="s">
        <v>11</v>
      </c>
      <c r="E47" s="8">
        <v>335775194</v>
      </c>
    </row>
    <row r="48" spans="1:5" ht="18" x14ac:dyDescent="0.25">
      <c r="A48" s="8" t="str">
        <f>VLOOKUP(B48,'[1]LISTADO ATM'!$A$2:$C$817,3,0)</f>
        <v>DISTRITO NACIONAL</v>
      </c>
      <c r="B48" s="8">
        <v>755</v>
      </c>
      <c r="C48" s="15" t="str">
        <f>VLOOKUP(B48,'[1]LISTADO ATM'!$A$2:$B$816,2,0)</f>
        <v xml:space="preserve">ATM Oficina Galería del Este (Plaza) </v>
      </c>
      <c r="D48" s="16" t="s">
        <v>11</v>
      </c>
      <c r="E48" s="8">
        <v>335775227</v>
      </c>
    </row>
    <row r="49" spans="1:5" ht="18" x14ac:dyDescent="0.25">
      <c r="A49" s="8" t="str">
        <f>VLOOKUP(B49,'[1]LISTADO ATM'!$A$2:$C$817,3,0)</f>
        <v>DISTRITO NACIONAL</v>
      </c>
      <c r="B49" s="8">
        <v>23</v>
      </c>
      <c r="C49" s="15" t="str">
        <f>VLOOKUP(B49,'[1]LISTADO ATM'!$A$2:$B$816,2,0)</f>
        <v xml:space="preserve">ATM Oficina México </v>
      </c>
      <c r="D49" s="16" t="s">
        <v>11</v>
      </c>
      <c r="E49" s="8">
        <v>335775239</v>
      </c>
    </row>
    <row r="50" spans="1:5" ht="18" x14ac:dyDescent="0.25">
      <c r="A50" s="8" t="str">
        <f>VLOOKUP(B50,'[1]LISTADO ATM'!$A$2:$C$817,3,0)</f>
        <v>NORTE</v>
      </c>
      <c r="B50" s="8">
        <v>728</v>
      </c>
      <c r="C50" s="15" t="str">
        <f>VLOOKUP(B50,'[1]LISTADO ATM'!$A$2:$B$816,2,0)</f>
        <v xml:space="preserve">ATM UNP La Vega Oficina Regional Norcentral </v>
      </c>
      <c r="D50" s="16" t="s">
        <v>11</v>
      </c>
      <c r="E50" s="8">
        <v>335775251</v>
      </c>
    </row>
    <row r="51" spans="1:5" ht="18" x14ac:dyDescent="0.25">
      <c r="A51" s="8" t="str">
        <f>VLOOKUP(B51,'[1]LISTADO ATM'!$A$2:$C$817,3,0)</f>
        <v>DISTRITO NACIONAL</v>
      </c>
      <c r="B51" s="8">
        <v>628</v>
      </c>
      <c r="C51" s="15" t="str">
        <f>VLOOKUP(B51,'[1]LISTADO ATM'!$A$2:$B$816,2,0)</f>
        <v xml:space="preserve">ATM Autobanco San Isidro </v>
      </c>
      <c r="D51" s="16" t="s">
        <v>11</v>
      </c>
      <c r="E51" s="8">
        <v>335775252</v>
      </c>
    </row>
    <row r="52" spans="1:5" ht="18.75" thickBot="1" x14ac:dyDescent="0.3">
      <c r="A52" s="8" t="str">
        <f>VLOOKUP(B52,'[1]LISTADO ATM'!$A$2:$C$817,3,0)</f>
        <v>NORTE</v>
      </c>
      <c r="B52" s="8">
        <v>950</v>
      </c>
      <c r="C52" s="15" t="str">
        <f>VLOOKUP(B52,'[1]LISTADO ATM'!$A$2:$B$816,2,0)</f>
        <v xml:space="preserve">ATM Oficina Monterrico </v>
      </c>
      <c r="D52" s="16" t="s">
        <v>11</v>
      </c>
      <c r="E52" s="8">
        <v>335775048</v>
      </c>
    </row>
    <row r="53" spans="1:5" ht="18.75" thickBot="1" x14ac:dyDescent="0.3">
      <c r="A53" s="17" t="s">
        <v>12</v>
      </c>
      <c r="B53" s="20">
        <f>COUNT(B42:B52)</f>
        <v>11</v>
      </c>
      <c r="C53" s="18"/>
      <c r="D53" s="18"/>
      <c r="E53" s="18"/>
    </row>
    <row r="54" spans="1:5" ht="15.75" thickBot="1" x14ac:dyDescent="0.3">
      <c r="E54" s="14"/>
    </row>
    <row r="55" spans="1:5" ht="18.75" thickBot="1" x14ac:dyDescent="0.3">
      <c r="A55" s="26" t="s">
        <v>13</v>
      </c>
      <c r="B55" s="27"/>
      <c r="C55" s="27"/>
      <c r="D55" s="27"/>
      <c r="E55" s="28"/>
    </row>
    <row r="56" spans="1:5" ht="18" x14ac:dyDescent="0.25">
      <c r="A56" s="6" t="s">
        <v>5</v>
      </c>
      <c r="B56" s="7" t="s">
        <v>6</v>
      </c>
      <c r="C56" s="7" t="s">
        <v>7</v>
      </c>
      <c r="D56" s="7" t="s">
        <v>8</v>
      </c>
      <c r="E56" s="7" t="s">
        <v>9</v>
      </c>
    </row>
    <row r="57" spans="1:5" ht="18" x14ac:dyDescent="0.25">
      <c r="A57" s="15" t="str">
        <f>VLOOKUP(B57,'[1]LISTADO ATM'!$A$2:$C$817,3,0)</f>
        <v>DISTRITO NACIONAL</v>
      </c>
      <c r="B57" s="8">
        <v>719</v>
      </c>
      <c r="C57" s="15" t="str">
        <f>VLOOKUP(B57,'[1]LISTADO ATM'!$A$2:$B$816,2,0)</f>
        <v xml:space="preserve">ATM Ayuntamiento Municipal San Luís </v>
      </c>
      <c r="D57" s="15" t="s">
        <v>14</v>
      </c>
      <c r="E57" s="8">
        <v>335769547</v>
      </c>
    </row>
    <row r="58" spans="1:5" ht="18" x14ac:dyDescent="0.25">
      <c r="A58" s="15" t="str">
        <f>VLOOKUP(B58,'[1]LISTADO ATM'!$A$2:$C$817,3,0)</f>
        <v>DISTRITO NACIONAL</v>
      </c>
      <c r="B58" s="8">
        <v>406</v>
      </c>
      <c r="C58" s="15" t="str">
        <f>VLOOKUP(B58,'[1]LISTADO ATM'!$A$2:$B$816,2,0)</f>
        <v xml:space="preserve">ATM UNP Plaza Lama Máximo Gómez </v>
      </c>
      <c r="D58" s="15" t="s">
        <v>14</v>
      </c>
      <c r="E58" s="19">
        <v>335772891</v>
      </c>
    </row>
    <row r="59" spans="1:5" ht="18" x14ac:dyDescent="0.25">
      <c r="A59" s="15" t="str">
        <f>VLOOKUP(B59,'[1]LISTADO ATM'!$A$2:$C$817,3,0)</f>
        <v>DISTRITO NACIONAL</v>
      </c>
      <c r="B59" s="8">
        <v>915</v>
      </c>
      <c r="C59" s="15" t="str">
        <f>VLOOKUP(B59,'[1]LISTADO ATM'!$A$2:$B$816,2,0)</f>
        <v xml:space="preserve">ATM Multicentro La Sirena Aut. Duarte </v>
      </c>
      <c r="D59" s="15" t="s">
        <v>14</v>
      </c>
      <c r="E59" s="19">
        <v>335774290</v>
      </c>
    </row>
    <row r="60" spans="1:5" ht="18" x14ac:dyDescent="0.25">
      <c r="A60" s="15" t="str">
        <f>VLOOKUP(B60,'[1]LISTADO ATM'!$A$2:$C$817,3,0)</f>
        <v>NORTE</v>
      </c>
      <c r="B60" s="8">
        <v>779</v>
      </c>
      <c r="C60" s="15" t="str">
        <f>VLOOKUP(B60,'[1]LISTADO ATM'!$A$2:$B$816,2,0)</f>
        <v xml:space="preserve">ATM Zona Franca Esperanza I (Mao) </v>
      </c>
      <c r="D60" s="15" t="s">
        <v>14</v>
      </c>
      <c r="E60" s="19">
        <v>335774911</v>
      </c>
    </row>
    <row r="61" spans="1:5" ht="18" x14ac:dyDescent="0.25">
      <c r="A61" s="15" t="str">
        <f>VLOOKUP(B61,'[1]LISTADO ATM'!$A$2:$C$817,3,0)</f>
        <v>ESTE</v>
      </c>
      <c r="B61" s="8">
        <v>795</v>
      </c>
      <c r="C61" s="15" t="str">
        <f>VLOOKUP(B61,'[1]LISTADO ATM'!$A$2:$B$816,2,0)</f>
        <v xml:space="preserve">ATM UNP Guaymate (La Romana) </v>
      </c>
      <c r="D61" s="15" t="s">
        <v>14</v>
      </c>
      <c r="E61" s="19">
        <v>335774924</v>
      </c>
    </row>
    <row r="62" spans="1:5" ht="18" x14ac:dyDescent="0.25">
      <c r="A62" s="15" t="str">
        <f>VLOOKUP(B62,'[1]LISTADO ATM'!$A$2:$C$817,3,0)</f>
        <v>NORTE</v>
      </c>
      <c r="B62" s="8">
        <v>809</v>
      </c>
      <c r="C62" s="15" t="str">
        <f>VLOOKUP(B62,'[1]LISTADO ATM'!$A$2:$B$816,2,0)</f>
        <v>ATM Yoma (Cotuí)</v>
      </c>
      <c r="D62" s="15" t="s">
        <v>14</v>
      </c>
      <c r="E62" s="19">
        <v>335774936</v>
      </c>
    </row>
    <row r="63" spans="1:5" ht="18" x14ac:dyDescent="0.25">
      <c r="A63" s="15" t="str">
        <f>VLOOKUP(B63,'[1]LISTADO ATM'!$A$2:$C$817,3,0)</f>
        <v>DISTRITO NACIONAL</v>
      </c>
      <c r="B63" s="8">
        <v>267</v>
      </c>
      <c r="C63" s="15" t="str">
        <f>VLOOKUP(B63,'[1]LISTADO ATM'!$A$2:$B$816,2,0)</f>
        <v xml:space="preserve">ATM Centro de Caja México </v>
      </c>
      <c r="D63" s="15" t="s">
        <v>14</v>
      </c>
      <c r="E63" s="19">
        <v>335774981</v>
      </c>
    </row>
    <row r="64" spans="1:5" ht="18" x14ac:dyDescent="0.25">
      <c r="A64" s="15" t="str">
        <f>VLOOKUP(B64,'[1]LISTADO ATM'!$A$2:$C$817,3,0)</f>
        <v>DISTRITO NACIONAL</v>
      </c>
      <c r="B64" s="8">
        <v>302</v>
      </c>
      <c r="C64" s="15" t="str">
        <f>VLOOKUP(B64,'[1]LISTADO ATM'!$A$2:$B$816,2,0)</f>
        <v xml:space="preserve">ATM S/M Aprezio Los Mameyes  </v>
      </c>
      <c r="D64" s="15" t="s">
        <v>14</v>
      </c>
      <c r="E64" s="19">
        <v>335774986</v>
      </c>
    </row>
    <row r="65" spans="1:5" ht="18" x14ac:dyDescent="0.25">
      <c r="A65" s="15" t="str">
        <f>VLOOKUP(B65,'[1]LISTADO ATM'!$A$2:$C$817,3,0)</f>
        <v>NORTE</v>
      </c>
      <c r="B65" s="8">
        <v>712</v>
      </c>
      <c r="C65" s="15" t="str">
        <f>VLOOKUP(B65,'[1]LISTADO ATM'!$A$2:$B$816,2,0)</f>
        <v xml:space="preserve">ATM Oficina Imbert </v>
      </c>
      <c r="D65" s="15" t="s">
        <v>14</v>
      </c>
      <c r="E65" s="19">
        <v>335775188</v>
      </c>
    </row>
    <row r="66" spans="1:5" ht="18" x14ac:dyDescent="0.25">
      <c r="A66" s="15" t="str">
        <f>VLOOKUP(B66,'[1]LISTADO ATM'!$A$2:$C$817,3,0)</f>
        <v>DISTRITO NACIONAL</v>
      </c>
      <c r="B66" s="8">
        <v>415</v>
      </c>
      <c r="C66" s="15" t="str">
        <f>VLOOKUP(B66,'[1]LISTADO ATM'!$A$2:$B$816,2,0)</f>
        <v xml:space="preserve">ATM Autobanco San Martín I </v>
      </c>
      <c r="D66" s="15" t="s">
        <v>14</v>
      </c>
      <c r="E66" s="19">
        <v>335775190</v>
      </c>
    </row>
    <row r="67" spans="1:5" ht="18" x14ac:dyDescent="0.25">
      <c r="A67" s="15" t="str">
        <f>VLOOKUP(B67,'[1]LISTADO ATM'!$A$2:$C$817,3,0)</f>
        <v>DISTRITO NACIONAL</v>
      </c>
      <c r="B67" s="8">
        <v>407</v>
      </c>
      <c r="C67" s="15" t="str">
        <f>VLOOKUP(B67,'[1]LISTADO ATM'!$A$2:$B$816,2,0)</f>
        <v xml:space="preserve">ATM Multicentro La Sirena Villa Mella </v>
      </c>
      <c r="D67" s="15" t="s">
        <v>14</v>
      </c>
      <c r="E67" s="19">
        <v>335775228</v>
      </c>
    </row>
    <row r="68" spans="1:5" ht="18" x14ac:dyDescent="0.25">
      <c r="A68" s="15" t="str">
        <f>VLOOKUP(B68,'[1]LISTADO ATM'!$A$2:$C$817,3,0)</f>
        <v>DISTRITO NACIONAL</v>
      </c>
      <c r="B68" s="8">
        <v>355</v>
      </c>
      <c r="C68" s="15" t="str">
        <f>VLOOKUP(B68,'[1]LISTADO ATM'!$A$2:$B$816,2,0)</f>
        <v xml:space="preserve">ATM UNP Metro II </v>
      </c>
      <c r="D68" s="15" t="s">
        <v>14</v>
      </c>
      <c r="E68" s="19">
        <v>335775253</v>
      </c>
    </row>
    <row r="69" spans="1:5" ht="18" x14ac:dyDescent="0.25">
      <c r="A69" s="15" t="str">
        <f>VLOOKUP(B69,'[1]LISTADO ATM'!$A$2:$C$817,3,0)</f>
        <v>DISTRITO NACIONAL</v>
      </c>
      <c r="B69" s="8">
        <v>724</v>
      </c>
      <c r="C69" s="15" t="str">
        <f>VLOOKUP(B69,'[1]LISTADO ATM'!$A$2:$B$816,2,0)</f>
        <v xml:space="preserve">ATM El Huacal I </v>
      </c>
      <c r="D69" s="15" t="s">
        <v>14</v>
      </c>
      <c r="E69" s="19">
        <v>335775113</v>
      </c>
    </row>
    <row r="70" spans="1:5" ht="18.75" thickBot="1" x14ac:dyDescent="0.3">
      <c r="A70" s="11" t="s">
        <v>12</v>
      </c>
      <c r="B70" s="41">
        <f>COUNT(B57:B69)</f>
        <v>13</v>
      </c>
      <c r="C70" s="18"/>
      <c r="D70" s="9"/>
      <c r="E70" s="10"/>
    </row>
    <row r="71" spans="1:5" ht="15.75" thickBot="1" x14ac:dyDescent="0.3">
      <c r="E71" s="14"/>
    </row>
    <row r="72" spans="1:5" ht="18.75" thickBot="1" x14ac:dyDescent="0.3">
      <c r="A72" s="35" t="s">
        <v>15</v>
      </c>
      <c r="B72" s="36"/>
      <c r="E72" s="14"/>
    </row>
    <row r="73" spans="1:5" ht="18.75" thickBot="1" x14ac:dyDescent="0.3">
      <c r="A73" s="37">
        <f>+B53+B70</f>
        <v>24</v>
      </c>
      <c r="B73" s="38"/>
      <c r="E73" s="14"/>
    </row>
    <row r="74" spans="1:5" ht="15.75" thickBot="1" x14ac:dyDescent="0.3">
      <c r="E74" s="14"/>
    </row>
    <row r="75" spans="1:5" ht="18.75" thickBot="1" x14ac:dyDescent="0.3">
      <c r="A75" s="26" t="s">
        <v>16</v>
      </c>
      <c r="B75" s="27"/>
      <c r="C75" s="27"/>
      <c r="D75" s="27"/>
      <c r="E75" s="28"/>
    </row>
    <row r="76" spans="1:5" ht="18" x14ac:dyDescent="0.25">
      <c r="A76" s="6" t="s">
        <v>5</v>
      </c>
      <c r="B76" s="7" t="s">
        <v>6</v>
      </c>
      <c r="C76" s="12" t="s">
        <v>7</v>
      </c>
      <c r="D76" s="39" t="s">
        <v>8</v>
      </c>
      <c r="E76" s="40"/>
    </row>
    <row r="77" spans="1:5" ht="18" x14ac:dyDescent="0.25">
      <c r="A77" s="8" t="str">
        <f>VLOOKUP(B77,'[1]LISTADO ATM'!$A$2:$C$817,3,0)</f>
        <v>ESTE</v>
      </c>
      <c r="B77" s="8">
        <v>673</v>
      </c>
      <c r="C77" s="15" t="str">
        <f>VLOOKUP(B77,'[1]LISTADO ATM'!$A$2:$B$816,2,0)</f>
        <v>ATM Clínica Dr. Cruz Jiminián</v>
      </c>
      <c r="D77" s="21" t="s">
        <v>17</v>
      </c>
      <c r="E77" s="22"/>
    </row>
    <row r="78" spans="1:5" ht="18" x14ac:dyDescent="0.25">
      <c r="A78" s="8" t="str">
        <f>VLOOKUP(B78,'[1]LISTADO ATM'!$A$2:$C$817,3,0)</f>
        <v>NORTE</v>
      </c>
      <c r="B78" s="8">
        <v>872</v>
      </c>
      <c r="C78" s="15" t="str">
        <f>VLOOKUP(B78,'[1]LISTADO ATM'!$A$2:$B$816,2,0)</f>
        <v xml:space="preserve">ATM Zona Franca Pisano II (Santiago) </v>
      </c>
      <c r="D78" s="21" t="s">
        <v>17</v>
      </c>
      <c r="E78" s="22"/>
    </row>
    <row r="79" spans="1:5" ht="18" x14ac:dyDescent="0.25">
      <c r="A79" s="8" t="str">
        <f>VLOOKUP(B79,'[1]LISTADO ATM'!$A$2:$C$817,3,0)</f>
        <v>DISTRITO NACIONAL</v>
      </c>
      <c r="B79" s="8">
        <v>382</v>
      </c>
      <c r="C79" s="15" t="str">
        <f>VLOOKUP(B79,'[1]LISTADO ATM'!$A$2:$B$816,2,0)</f>
        <v>ATM Estación del Metro María Montés</v>
      </c>
      <c r="D79" s="21" t="s">
        <v>19</v>
      </c>
      <c r="E79" s="22"/>
    </row>
    <row r="80" spans="1:5" ht="18" x14ac:dyDescent="0.25">
      <c r="A80" s="8" t="str">
        <f>VLOOKUP(B80,'[1]LISTADO ATM'!$A$2:$C$817,3,0)</f>
        <v>DISTRITO NACIONAL</v>
      </c>
      <c r="B80" s="8">
        <v>557</v>
      </c>
      <c r="C80" s="15" t="str">
        <f>VLOOKUP(B80,'[1]LISTADO ATM'!$A$2:$B$816,2,0)</f>
        <v xml:space="preserve">ATM Multicentro La Sirena Ave. Mella </v>
      </c>
      <c r="D80" s="21" t="s">
        <v>20</v>
      </c>
      <c r="E80" s="22"/>
    </row>
    <row r="81" spans="1:5" ht="18" x14ac:dyDescent="0.25">
      <c r="A81" s="8" t="str">
        <f>VLOOKUP(B81,'[1]LISTADO ATM'!$A$2:$C$817,3,0)</f>
        <v>NORTE</v>
      </c>
      <c r="B81" s="8">
        <v>882</v>
      </c>
      <c r="C81" s="15" t="str">
        <f>VLOOKUP(B81,'[1]LISTADO ATM'!$A$2:$B$816,2,0)</f>
        <v xml:space="preserve">ATM Oficina Moca II </v>
      </c>
      <c r="D81" s="21" t="s">
        <v>20</v>
      </c>
      <c r="E81" s="22"/>
    </row>
    <row r="82" spans="1:5" ht="18" x14ac:dyDescent="0.25">
      <c r="A82" s="8" t="str">
        <f>VLOOKUP(B82,'[1]LISTADO ATM'!$A$2:$C$817,3,0)</f>
        <v>DISTRITO NACIONAL</v>
      </c>
      <c r="B82" s="8">
        <v>321</v>
      </c>
      <c r="C82" s="15" t="str">
        <f>VLOOKUP(B82,'[1]LISTADO ATM'!$A$2:$B$816,2,0)</f>
        <v xml:space="preserve">ATM Oficina Jiménez Moya I </v>
      </c>
      <c r="D82" s="21" t="s">
        <v>20</v>
      </c>
      <c r="E82" s="22"/>
    </row>
    <row r="83" spans="1:5" ht="18" x14ac:dyDescent="0.25">
      <c r="A83" s="8" t="str">
        <f>VLOOKUP(B83,'[1]LISTADO ATM'!$A$2:$C$817,3,0)</f>
        <v>SUR</v>
      </c>
      <c r="B83" s="8">
        <v>44</v>
      </c>
      <c r="C83" s="15" t="str">
        <f>VLOOKUP(B83,'[1]LISTADO ATM'!$A$2:$B$816,2,0)</f>
        <v xml:space="preserve">ATM Oficina Pedernales </v>
      </c>
      <c r="D83" s="21" t="s">
        <v>17</v>
      </c>
      <c r="E83" s="22"/>
    </row>
    <row r="84" spans="1:5" ht="18" x14ac:dyDescent="0.25">
      <c r="A84" s="8" t="str">
        <f>VLOOKUP(B84,'[1]LISTADO ATM'!$A$2:$C$817,3,0)</f>
        <v>DISTRITO NACIONAL</v>
      </c>
      <c r="B84" s="8">
        <v>559</v>
      </c>
      <c r="C84" s="15" t="str">
        <f>VLOOKUP(B84,'[1]LISTADO ATM'!$A$2:$B$816,2,0)</f>
        <v xml:space="preserve">ATM UNP Metro I </v>
      </c>
      <c r="D84" s="21" t="s">
        <v>17</v>
      </c>
      <c r="E84" s="22"/>
    </row>
    <row r="85" spans="1:5" ht="18" x14ac:dyDescent="0.25">
      <c r="A85" s="8" t="str">
        <f>VLOOKUP(B85,'[1]LISTADO ATM'!$A$2:$C$817,3,0)</f>
        <v>NORTE</v>
      </c>
      <c r="B85" s="8">
        <v>405</v>
      </c>
      <c r="C85" s="15" t="str">
        <f>VLOOKUP(B85,'[1]LISTADO ATM'!$A$2:$B$816,2,0)</f>
        <v xml:space="preserve">ATM UNP Loma de Cabrera </v>
      </c>
      <c r="D85" s="21" t="s">
        <v>17</v>
      </c>
      <c r="E85" s="22"/>
    </row>
    <row r="86" spans="1:5" ht="18" x14ac:dyDescent="0.25">
      <c r="A86" s="8" t="str">
        <f>VLOOKUP(B86,'[1]LISTADO ATM'!$A$2:$C$817,3,0)</f>
        <v>ESTE</v>
      </c>
      <c r="B86" s="8">
        <v>651</v>
      </c>
      <c r="C86" s="15" t="str">
        <f>VLOOKUP(B86,'[1]LISTADO ATM'!$A$2:$B$816,2,0)</f>
        <v>ATM Eco Petroleo Romana</v>
      </c>
      <c r="D86" s="21" t="s">
        <v>17</v>
      </c>
      <c r="E86" s="22"/>
    </row>
    <row r="87" spans="1:5" ht="18" x14ac:dyDescent="0.25">
      <c r="A87" s="8" t="str">
        <f>VLOOKUP(B87,'[1]LISTADO ATM'!$A$2:$C$817,3,0)</f>
        <v>DISTRITO NACIONAL</v>
      </c>
      <c r="B87" s="8">
        <v>515</v>
      </c>
      <c r="C87" s="15" t="str">
        <f>VLOOKUP(B87,'[1]LISTADO ATM'!$A$2:$B$816,2,0)</f>
        <v xml:space="preserve">ATM Oficina Agora Mall I </v>
      </c>
      <c r="D87" s="21" t="s">
        <v>19</v>
      </c>
      <c r="E87" s="22"/>
    </row>
    <row r="88" spans="1:5" ht="18" x14ac:dyDescent="0.25">
      <c r="A88" s="8" t="str">
        <f>VLOOKUP(B88,'[1]LISTADO ATM'!$A$2:$C$817,3,0)</f>
        <v>NORTE</v>
      </c>
      <c r="B88" s="8">
        <v>969</v>
      </c>
      <c r="C88" s="15" t="str">
        <f>VLOOKUP(B88,'[1]LISTADO ATM'!$A$2:$B$816,2,0)</f>
        <v xml:space="preserve">ATM Oficina El Sol I (Santiago) </v>
      </c>
      <c r="D88" s="21" t="s">
        <v>19</v>
      </c>
      <c r="E88" s="22"/>
    </row>
    <row r="89" spans="1:5" ht="18" x14ac:dyDescent="0.25">
      <c r="A89" s="8" t="str">
        <f>VLOOKUP(B89,'[1]LISTADO ATM'!$A$2:$C$817,3,0)</f>
        <v>DISTRITO NACIONAL</v>
      </c>
      <c r="B89" s="8">
        <v>713</v>
      </c>
      <c r="C89" s="15" t="str">
        <f>VLOOKUP(B89,'[1]LISTADO ATM'!$A$2:$B$816,2,0)</f>
        <v xml:space="preserve">ATM Oficina Las Américas </v>
      </c>
      <c r="D89" s="21" t="s">
        <v>20</v>
      </c>
      <c r="E89" s="22"/>
    </row>
    <row r="90" spans="1:5" ht="18" x14ac:dyDescent="0.25">
      <c r="A90" s="8" t="str">
        <f>VLOOKUP(B90,'[1]LISTADO ATM'!$A$2:$C$817,3,0)</f>
        <v>DISTRITO NACIONAL</v>
      </c>
      <c r="B90" s="8">
        <v>32</v>
      </c>
      <c r="C90" s="15" t="str">
        <f>VLOOKUP(B90,'[1]LISTADO ATM'!$A$2:$B$816,2,0)</f>
        <v xml:space="preserve">ATM Oficina San Martín II </v>
      </c>
      <c r="D90" s="21" t="s">
        <v>17</v>
      </c>
      <c r="E90" s="22"/>
    </row>
    <row r="91" spans="1:5" ht="18" x14ac:dyDescent="0.25">
      <c r="A91" s="8" t="str">
        <f>VLOOKUP(B91,'[1]LISTADO ATM'!$A$2:$C$817,3,0)</f>
        <v>DISTRITO NACIONAL</v>
      </c>
      <c r="B91" s="8">
        <v>85</v>
      </c>
      <c r="C91" s="15" t="str">
        <f>VLOOKUP(B91,'[1]LISTADO ATM'!$A$2:$B$816,2,0)</f>
        <v xml:space="preserve">ATM Oficina San Isidro (Fuerza Aérea) </v>
      </c>
      <c r="D91" s="21" t="s">
        <v>17</v>
      </c>
      <c r="E91" s="22"/>
    </row>
    <row r="92" spans="1:5" ht="18" x14ac:dyDescent="0.25">
      <c r="A92" s="8" t="str">
        <f>VLOOKUP(B92,'[1]LISTADO ATM'!$A$2:$C$817,3,0)</f>
        <v>NORTE</v>
      </c>
      <c r="B92" s="8">
        <v>119</v>
      </c>
      <c r="C92" s="15" t="str">
        <f>VLOOKUP(B92,'[1]LISTADO ATM'!$A$2:$B$816,2,0)</f>
        <v>ATM Oficina La Barranquita</v>
      </c>
      <c r="D92" s="21" t="s">
        <v>17</v>
      </c>
      <c r="E92" s="22"/>
    </row>
    <row r="93" spans="1:5" ht="18" x14ac:dyDescent="0.25">
      <c r="A93" s="8" t="str">
        <f>VLOOKUP(B93,'[1]LISTADO ATM'!$A$2:$C$817,3,0)</f>
        <v>NORTE</v>
      </c>
      <c r="B93" s="8">
        <v>144</v>
      </c>
      <c r="C93" s="15" t="str">
        <f>VLOOKUP(B93,'[1]LISTADO ATM'!$A$2:$B$816,2,0)</f>
        <v xml:space="preserve">ATM Oficina Villa Altagracia </v>
      </c>
      <c r="D93" s="21" t="s">
        <v>17</v>
      </c>
      <c r="E93" s="22"/>
    </row>
    <row r="94" spans="1:5" ht="18" x14ac:dyDescent="0.25">
      <c r="A94" s="8" t="str">
        <f>VLOOKUP(B94,'[1]LISTADO ATM'!$A$2:$C$817,3,0)</f>
        <v>DISTRITO NACIONAL</v>
      </c>
      <c r="B94" s="8">
        <v>378</v>
      </c>
      <c r="C94" s="15" t="str">
        <f>VLOOKUP(B94,'[1]LISTADO ATM'!$A$2:$B$816,2,0)</f>
        <v>ATM UNP Villa Flores</v>
      </c>
      <c r="D94" s="21" t="s">
        <v>19</v>
      </c>
      <c r="E94" s="22"/>
    </row>
    <row r="95" spans="1:5" ht="18" x14ac:dyDescent="0.25">
      <c r="A95" s="8" t="str">
        <f>VLOOKUP(B95,'[1]LISTADO ATM'!$A$2:$C$817,3,0)</f>
        <v>DISTRITO NACIONAL</v>
      </c>
      <c r="B95" s="8">
        <v>437</v>
      </c>
      <c r="C95" s="15" t="str">
        <f>VLOOKUP(B95,'[1]LISTADO ATM'!$A$2:$B$816,2,0)</f>
        <v xml:space="preserve">ATM Autobanco Torre III </v>
      </c>
      <c r="D95" s="21" t="s">
        <v>17</v>
      </c>
      <c r="E95" s="22"/>
    </row>
    <row r="96" spans="1:5" ht="18" x14ac:dyDescent="0.25">
      <c r="A96" s="8" t="str">
        <f>VLOOKUP(B96,'[1]LISTADO ATM'!$A$2:$C$817,3,0)</f>
        <v>DISTRITO NACIONAL</v>
      </c>
      <c r="B96" s="8">
        <v>558</v>
      </c>
      <c r="C96" s="15" t="str">
        <f>VLOOKUP(B96,'[1]LISTADO ATM'!$A$2:$B$816,2,0)</f>
        <v xml:space="preserve">ATM Base Naval 27 de Febrero (Sans Soucí) </v>
      </c>
      <c r="D96" s="21" t="s">
        <v>19</v>
      </c>
      <c r="E96" s="22"/>
    </row>
    <row r="97" spans="1:5" ht="18" x14ac:dyDescent="0.25">
      <c r="A97" s="8" t="str">
        <f>VLOOKUP(B97,'[1]LISTADO ATM'!$A$2:$C$817,3,0)</f>
        <v>NORTE</v>
      </c>
      <c r="B97" s="8">
        <v>605</v>
      </c>
      <c r="C97" s="15" t="str">
        <f>VLOOKUP(B97,'[1]LISTADO ATM'!$A$2:$B$816,2,0)</f>
        <v xml:space="preserve">ATM Oficina Bonao I </v>
      </c>
      <c r="D97" s="21" t="s">
        <v>17</v>
      </c>
      <c r="E97" s="22"/>
    </row>
    <row r="98" spans="1:5" ht="18" x14ac:dyDescent="0.25">
      <c r="A98" s="8" t="str">
        <f>VLOOKUP(B98,'[1]LISTADO ATM'!$A$2:$C$817,3,0)</f>
        <v>DISTRITO NACIONAL</v>
      </c>
      <c r="B98" s="8">
        <v>717</v>
      </c>
      <c r="C98" s="15" t="str">
        <f>VLOOKUP(B98,'[1]LISTADO ATM'!$A$2:$B$816,2,0)</f>
        <v xml:space="preserve">ATM Oficina Los Alcarrizos </v>
      </c>
      <c r="D98" s="21" t="s">
        <v>19</v>
      </c>
      <c r="E98" s="22"/>
    </row>
    <row r="99" spans="1:5" ht="18" x14ac:dyDescent="0.25">
      <c r="A99" s="8" t="str">
        <f>VLOOKUP(B99,'[1]LISTADO ATM'!$A$2:$C$817,3,0)</f>
        <v>DISTRITO NACIONAL</v>
      </c>
      <c r="B99" s="8">
        <v>725</v>
      </c>
      <c r="C99" s="15" t="str">
        <f>VLOOKUP(B99,'[1]LISTADO ATM'!$A$2:$B$816,2,0)</f>
        <v xml:space="preserve">ATM El Huacal II  </v>
      </c>
      <c r="D99" s="21" t="s">
        <v>19</v>
      </c>
      <c r="E99" s="22"/>
    </row>
    <row r="100" spans="1:5" ht="18" x14ac:dyDescent="0.25">
      <c r="A100" s="8" t="str">
        <f>VLOOKUP(B100,'[1]LISTADO ATM'!$A$2:$C$817,3,0)</f>
        <v>NORTE</v>
      </c>
      <c r="B100" s="8">
        <v>760</v>
      </c>
      <c r="C100" s="15" t="str">
        <f>VLOOKUP(B100,'[1]LISTADO ATM'!$A$2:$B$816,2,0)</f>
        <v xml:space="preserve">ATM UNP Cruce Guayacanes (Mao) </v>
      </c>
      <c r="D100" s="21" t="s">
        <v>17</v>
      </c>
      <c r="E100" s="22"/>
    </row>
    <row r="101" spans="1:5" ht="18" x14ac:dyDescent="0.25">
      <c r="A101" s="8" t="str">
        <f>VLOOKUP(B101,'[1]LISTADO ATM'!$A$2:$C$817,3,0)</f>
        <v>SUR</v>
      </c>
      <c r="B101" s="8">
        <v>783</v>
      </c>
      <c r="C101" s="15" t="str">
        <f>VLOOKUP(B101,'[1]LISTADO ATM'!$A$2:$B$816,2,0)</f>
        <v xml:space="preserve">ATM Autobanco Alfa y Omega (Barahona) </v>
      </c>
      <c r="D101" s="21" t="s">
        <v>17</v>
      </c>
      <c r="E101" s="22"/>
    </row>
    <row r="102" spans="1:5" ht="18" x14ac:dyDescent="0.25">
      <c r="A102" s="8" t="str">
        <f>VLOOKUP(B102,'[1]LISTADO ATM'!$A$2:$C$817,3,0)</f>
        <v>NORTE</v>
      </c>
      <c r="B102" s="8">
        <v>796</v>
      </c>
      <c r="C102" s="15" t="str">
        <f>VLOOKUP(B102,'[1]LISTADO ATM'!$A$2:$B$816,2,0)</f>
        <v xml:space="preserve">ATM Oficina Plaza Ventura (Nagua) </v>
      </c>
      <c r="D102" s="21" t="s">
        <v>19</v>
      </c>
      <c r="E102" s="22"/>
    </row>
    <row r="103" spans="1:5" ht="18" x14ac:dyDescent="0.25">
      <c r="A103" s="8" t="str">
        <f>VLOOKUP(B103,'[1]LISTADO ATM'!$A$2:$C$817,3,0)</f>
        <v>SUR</v>
      </c>
      <c r="B103" s="8">
        <v>870</v>
      </c>
      <c r="C103" s="15" t="str">
        <f>VLOOKUP(B103,'[1]LISTADO ATM'!$A$2:$B$816,2,0)</f>
        <v xml:space="preserve">ATM Willbes Dominicana (Barahona) </v>
      </c>
      <c r="D103" s="21" t="s">
        <v>19</v>
      </c>
      <c r="E103" s="22"/>
    </row>
    <row r="104" spans="1:5" ht="18" x14ac:dyDescent="0.25">
      <c r="A104" s="8" t="str">
        <f>VLOOKUP(B104,'[1]LISTADO ATM'!$A$2:$C$817,3,0)</f>
        <v>DISTRITO NACIONAL</v>
      </c>
      <c r="B104" s="8">
        <v>981</v>
      </c>
      <c r="C104" s="15" t="str">
        <f>VLOOKUP(B104,'[1]LISTADO ATM'!$A$2:$B$816,2,0)</f>
        <v xml:space="preserve">ATM Edificio 911 </v>
      </c>
      <c r="D104" s="21" t="s">
        <v>17</v>
      </c>
      <c r="E104" s="22"/>
    </row>
    <row r="105" spans="1:5" ht="18" x14ac:dyDescent="0.25">
      <c r="A105" s="8" t="str">
        <f>VLOOKUP(B105,'[1]LISTADO ATM'!$A$2:$C$817,3,0)</f>
        <v>SUR</v>
      </c>
      <c r="B105" s="8">
        <v>984</v>
      </c>
      <c r="C105" s="15" t="str">
        <f>VLOOKUP(B105,'[1]LISTADO ATM'!$A$2:$B$816,2,0)</f>
        <v xml:space="preserve">ATM Oficina Neiba II </v>
      </c>
      <c r="D105" s="21" t="s">
        <v>17</v>
      </c>
      <c r="E105" s="22"/>
    </row>
    <row r="106" spans="1:5" ht="18" x14ac:dyDescent="0.25">
      <c r="A106" s="8" t="str">
        <f>VLOOKUP(B106,'[1]LISTADO ATM'!$A$2:$C$817,3,0)</f>
        <v>DISTRITO NACIONAL</v>
      </c>
      <c r="B106" s="8">
        <v>688</v>
      </c>
      <c r="C106" s="15" t="str">
        <f>VLOOKUP(B106,'[1]LISTADO ATM'!$A$2:$B$816,2,0)</f>
        <v>ATM Innova Centro Ave. Kennedy</v>
      </c>
      <c r="D106" s="21" t="s">
        <v>19</v>
      </c>
      <c r="E106" s="22"/>
    </row>
    <row r="107" spans="1:5" ht="18.75" thickBot="1" x14ac:dyDescent="0.3">
      <c r="A107" s="8" t="str">
        <f>VLOOKUP(B107,'[1]LISTADO ATM'!$A$2:$C$817,3,0)</f>
        <v>DISTRITO NACIONAL</v>
      </c>
      <c r="B107" s="8">
        <v>884</v>
      </c>
      <c r="C107" s="15" t="str">
        <f>VLOOKUP(B107,'[1]LISTADO ATM'!$A$2:$B$816,2,0)</f>
        <v xml:space="preserve">ATM UNP Olé Sabana Perdida </v>
      </c>
      <c r="D107" s="21" t="s">
        <v>17</v>
      </c>
      <c r="E107" s="22"/>
    </row>
    <row r="108" spans="1:5" ht="18.75" thickBot="1" x14ac:dyDescent="0.3">
      <c r="A108" s="11" t="s">
        <v>12</v>
      </c>
      <c r="B108" s="20">
        <f>COUNT(B77:B107)</f>
        <v>31</v>
      </c>
      <c r="C108" s="18"/>
      <c r="D108" s="9"/>
      <c r="E108" s="10"/>
    </row>
  </sheetData>
  <mergeCells count="42">
    <mergeCell ref="D94:E94"/>
    <mergeCell ref="D95:E95"/>
    <mergeCell ref="D96:E96"/>
    <mergeCell ref="D97:E97"/>
    <mergeCell ref="D106:E106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82:E82"/>
    <mergeCell ref="D80:E80"/>
    <mergeCell ref="D81:E81"/>
    <mergeCell ref="D77:E77"/>
    <mergeCell ref="A55:E55"/>
    <mergeCell ref="A72:B72"/>
    <mergeCell ref="A73:B73"/>
    <mergeCell ref="A75:E75"/>
    <mergeCell ref="D76:E76"/>
    <mergeCell ref="A1:E1"/>
    <mergeCell ref="A8:E8"/>
    <mergeCell ref="C38:E38"/>
    <mergeCell ref="A40:E40"/>
    <mergeCell ref="A2:E2"/>
    <mergeCell ref="A3:E3"/>
    <mergeCell ref="D79:E79"/>
    <mergeCell ref="D78:E78"/>
    <mergeCell ref="D107:E107"/>
    <mergeCell ref="D83:E83"/>
    <mergeCell ref="D84:E84"/>
    <mergeCell ref="D85:E85"/>
    <mergeCell ref="D86:E86"/>
    <mergeCell ref="D87:E87"/>
    <mergeCell ref="D89:E89"/>
    <mergeCell ref="D88:E88"/>
    <mergeCell ref="D90:E90"/>
    <mergeCell ref="D91:E91"/>
    <mergeCell ref="D92:E92"/>
    <mergeCell ref="D93:E93"/>
  </mergeCells>
  <phoneticPr fontId="11" type="noConversion"/>
  <conditionalFormatting sqref="E79">
    <cfRule type="duplicateValues" dxfId="46" priority="85"/>
  </conditionalFormatting>
  <conditionalFormatting sqref="E82">
    <cfRule type="duplicateValues" dxfId="45" priority="61"/>
  </conditionalFormatting>
  <conditionalFormatting sqref="E80">
    <cfRule type="duplicateValues" dxfId="44" priority="56"/>
  </conditionalFormatting>
  <conditionalFormatting sqref="E81">
    <cfRule type="duplicateValues" dxfId="43" priority="53"/>
  </conditionalFormatting>
  <conditionalFormatting sqref="E10">
    <cfRule type="duplicateValues" dxfId="42" priority="48"/>
  </conditionalFormatting>
  <conditionalFormatting sqref="E11:E12">
    <cfRule type="duplicateValues" dxfId="41" priority="512"/>
  </conditionalFormatting>
  <conditionalFormatting sqref="E108:E1048576 E35 E53:E55 E70:E78 E1:E9 E38:E40 E57:E58 E15 E21:E24">
    <cfRule type="duplicateValues" dxfId="40" priority="958"/>
  </conditionalFormatting>
  <conditionalFormatting sqref="E107 E83:E86">
    <cfRule type="duplicateValues" dxfId="39" priority="1189"/>
  </conditionalFormatting>
  <conditionalFormatting sqref="E69">
    <cfRule type="duplicateValues" dxfId="38" priority="40"/>
  </conditionalFormatting>
  <conditionalFormatting sqref="E45:E46">
    <cfRule type="duplicateValues" dxfId="37" priority="39"/>
  </conditionalFormatting>
  <conditionalFormatting sqref="E87">
    <cfRule type="duplicateValues" dxfId="36" priority="36"/>
  </conditionalFormatting>
  <conditionalFormatting sqref="E89">
    <cfRule type="duplicateValues" dxfId="35" priority="34"/>
  </conditionalFormatting>
  <conditionalFormatting sqref="E88">
    <cfRule type="duplicateValues" dxfId="34" priority="33"/>
  </conditionalFormatting>
  <conditionalFormatting sqref="E27:E28 E25">
    <cfRule type="duplicateValues" dxfId="33" priority="1313"/>
  </conditionalFormatting>
  <conditionalFormatting sqref="E52 E42:E44 E29:E32 E37">
    <cfRule type="duplicateValues" dxfId="32" priority="1449"/>
  </conditionalFormatting>
  <conditionalFormatting sqref="E59 E33 E16:E19">
    <cfRule type="duplicateValues" dxfId="31" priority="1481"/>
  </conditionalFormatting>
  <conditionalFormatting sqref="E26">
    <cfRule type="duplicateValues" dxfId="30" priority="1566"/>
  </conditionalFormatting>
  <conditionalFormatting sqref="B109:B1048576 B1:B8 B77:B78 B54:B55 B71:B75 B39:B40 B42:B52 B10:B37 B57:B69">
    <cfRule type="duplicateValues" dxfId="29" priority="1584"/>
    <cfRule type="duplicateValues" dxfId="28" priority="1585"/>
  </conditionalFormatting>
  <conditionalFormatting sqref="B109:B1048576 B1:B8 B54:B55 B71:B75 B39:B40 B77:B107 B42:B52 B10:B37 B57:B69">
    <cfRule type="duplicateValues" dxfId="27" priority="1606"/>
  </conditionalFormatting>
  <conditionalFormatting sqref="E65">
    <cfRule type="duplicateValues" dxfId="26" priority="32"/>
  </conditionalFormatting>
  <conditionalFormatting sqref="E66">
    <cfRule type="duplicateValues" dxfId="25" priority="31"/>
  </conditionalFormatting>
  <conditionalFormatting sqref="E47">
    <cfRule type="duplicateValues" dxfId="24" priority="30"/>
  </conditionalFormatting>
  <conditionalFormatting sqref="E60:E64 E36 E34 E13:E14 E20">
    <cfRule type="duplicateValues" dxfId="23" priority="1741"/>
  </conditionalFormatting>
  <conditionalFormatting sqref="E90">
    <cfRule type="duplicateValues" dxfId="22" priority="19"/>
  </conditionalFormatting>
  <conditionalFormatting sqref="E91">
    <cfRule type="duplicateValues" dxfId="21" priority="18"/>
  </conditionalFormatting>
  <conditionalFormatting sqref="E92">
    <cfRule type="duplicateValues" dxfId="20" priority="17"/>
  </conditionalFormatting>
  <conditionalFormatting sqref="E93">
    <cfRule type="duplicateValues" dxfId="19" priority="16"/>
  </conditionalFormatting>
  <conditionalFormatting sqref="E94">
    <cfRule type="duplicateValues" dxfId="18" priority="15"/>
  </conditionalFormatting>
  <conditionalFormatting sqref="E95">
    <cfRule type="duplicateValues" dxfId="17" priority="14"/>
  </conditionalFormatting>
  <conditionalFormatting sqref="E96">
    <cfRule type="duplicateValues" dxfId="16" priority="13"/>
  </conditionalFormatting>
  <conditionalFormatting sqref="E106">
    <cfRule type="duplicateValues" dxfId="15" priority="11"/>
  </conditionalFormatting>
  <conditionalFormatting sqref="E98">
    <cfRule type="duplicateValues" dxfId="14" priority="10"/>
  </conditionalFormatting>
  <conditionalFormatting sqref="E99">
    <cfRule type="duplicateValues" dxfId="13" priority="9"/>
  </conditionalFormatting>
  <conditionalFormatting sqref="E100">
    <cfRule type="duplicateValues" dxfId="12" priority="8"/>
  </conditionalFormatting>
  <conditionalFormatting sqref="E101">
    <cfRule type="duplicateValues" dxfId="11" priority="7"/>
  </conditionalFormatting>
  <conditionalFormatting sqref="E103">
    <cfRule type="duplicateValues" dxfId="10" priority="5"/>
  </conditionalFormatting>
  <conditionalFormatting sqref="E105">
    <cfRule type="duplicateValues" dxfId="9" priority="3"/>
  </conditionalFormatting>
  <conditionalFormatting sqref="B79:B107">
    <cfRule type="duplicateValues" dxfId="8" priority="1812"/>
    <cfRule type="duplicateValues" dxfId="7" priority="1813"/>
  </conditionalFormatting>
  <conditionalFormatting sqref="E97">
    <cfRule type="duplicateValues" dxfId="6" priority="1816"/>
  </conditionalFormatting>
  <conditionalFormatting sqref="E102">
    <cfRule type="duplicateValues" dxfId="5" priority="1817"/>
  </conditionalFormatting>
  <conditionalFormatting sqref="E104">
    <cfRule type="duplicateValues" dxfId="4" priority="1818"/>
  </conditionalFormatting>
  <conditionalFormatting sqref="E67">
    <cfRule type="duplicateValues" dxfId="3" priority="1855"/>
  </conditionalFormatting>
  <conditionalFormatting sqref="E68">
    <cfRule type="duplicateValues" dxfId="2" priority="2"/>
  </conditionalFormatting>
  <conditionalFormatting sqref="E50:E51">
    <cfRule type="duplicateValues" dxfId="1" priority="1"/>
  </conditionalFormatting>
  <conditionalFormatting sqref="E48:E49">
    <cfRule type="duplicateValues" dxfId="0" priority="190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2021-01-29T02:42:14Z</dcterms:modified>
</cp:coreProperties>
</file>