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29\"/>
    </mc:Choice>
  </mc:AlternateContent>
  <bookViews>
    <workbookView xWindow="0" yWindow="0" windowWidth="28800" windowHeight="12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0" i="1" l="1"/>
  <c r="C61" i="1"/>
  <c r="A60" i="1"/>
  <c r="A61" i="1"/>
  <c r="C52" i="1"/>
  <c r="C53" i="1"/>
  <c r="C54" i="1"/>
  <c r="C55" i="1"/>
  <c r="C56" i="1"/>
  <c r="C57" i="1"/>
  <c r="C58" i="1"/>
  <c r="C59" i="1"/>
  <c r="A52" i="1"/>
  <c r="A53" i="1"/>
  <c r="A54" i="1"/>
  <c r="A55" i="1"/>
  <c r="A56" i="1"/>
  <c r="A57" i="1"/>
  <c r="A58" i="1"/>
  <c r="A59" i="1"/>
  <c r="B62" i="1"/>
  <c r="C45" i="1"/>
  <c r="C46" i="1"/>
  <c r="C47" i="1"/>
  <c r="C48" i="1"/>
  <c r="C49" i="1"/>
  <c r="C50" i="1"/>
  <c r="A44" i="1"/>
  <c r="A45" i="1"/>
  <c r="A46" i="1"/>
  <c r="A47" i="1"/>
  <c r="A48" i="1"/>
  <c r="A49" i="1"/>
  <c r="A50" i="1"/>
  <c r="A125" i="1" l="1"/>
  <c r="C125" i="1"/>
  <c r="A126" i="1"/>
  <c r="C126" i="1"/>
  <c r="A127" i="1"/>
  <c r="C127" i="1"/>
  <c r="A128" i="1"/>
  <c r="C128" i="1"/>
  <c r="A120" i="1"/>
  <c r="C120" i="1"/>
  <c r="A121" i="1"/>
  <c r="C121" i="1"/>
  <c r="A122" i="1"/>
  <c r="C122" i="1"/>
  <c r="A123" i="1"/>
  <c r="C123" i="1"/>
  <c r="A124" i="1"/>
  <c r="C124" i="1"/>
  <c r="A129" i="1"/>
  <c r="C129" i="1"/>
  <c r="A117" i="1"/>
  <c r="C117" i="1"/>
  <c r="A118" i="1"/>
  <c r="C118" i="1"/>
  <c r="A119" i="1"/>
  <c r="C119" i="1"/>
  <c r="A114" i="1"/>
  <c r="C114" i="1"/>
  <c r="A115" i="1"/>
  <c r="C115" i="1"/>
  <c r="A116" i="1"/>
  <c r="C116" i="1"/>
  <c r="A110" i="1"/>
  <c r="C110" i="1"/>
  <c r="A111" i="1"/>
  <c r="C111" i="1"/>
  <c r="A112" i="1"/>
  <c r="C112" i="1"/>
  <c r="A113" i="1"/>
  <c r="C113" i="1"/>
  <c r="A82" i="1"/>
  <c r="C82" i="1"/>
  <c r="A83" i="1"/>
  <c r="C83" i="1"/>
  <c r="B84" i="1"/>
  <c r="B96" i="1"/>
  <c r="A93" i="1"/>
  <c r="C93" i="1"/>
  <c r="A94" i="1"/>
  <c r="C94" i="1"/>
  <c r="A95" i="1"/>
  <c r="C95" i="1"/>
  <c r="A75" i="1"/>
  <c r="C75" i="1"/>
  <c r="A76" i="1"/>
  <c r="C76" i="1"/>
  <c r="A77" i="1"/>
  <c r="C77" i="1"/>
  <c r="A78" i="1"/>
  <c r="C78" i="1"/>
  <c r="A79" i="1"/>
  <c r="C79" i="1"/>
  <c r="A41" i="1" l="1"/>
  <c r="C41" i="1"/>
  <c r="A42" i="1"/>
  <c r="C42" i="1"/>
  <c r="A43" i="1"/>
  <c r="C43" i="1"/>
  <c r="C44" i="1"/>
  <c r="A51" i="1"/>
  <c r="C51" i="1"/>
  <c r="A32" i="1"/>
  <c r="C32" i="1"/>
  <c r="A33" i="1"/>
  <c r="C33" i="1"/>
  <c r="A34" i="1"/>
  <c r="C34" i="1"/>
  <c r="A35" i="1"/>
  <c r="C35" i="1"/>
  <c r="A36" i="1"/>
  <c r="C36" i="1"/>
  <c r="A37" i="1"/>
  <c r="C37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A74" i="1"/>
  <c r="C74" i="1"/>
  <c r="A80" i="1"/>
  <c r="C80" i="1"/>
  <c r="A106" i="1"/>
  <c r="C106" i="1"/>
  <c r="A107" i="1"/>
  <c r="C107" i="1"/>
  <c r="A92" i="1"/>
  <c r="C92" i="1"/>
  <c r="A72" i="1"/>
  <c r="C72" i="1"/>
  <c r="A73" i="1"/>
  <c r="C73" i="1"/>
  <c r="A71" i="1"/>
  <c r="C71" i="1"/>
  <c r="A17" i="1" l="1"/>
  <c r="C17" i="1"/>
  <c r="A18" i="1"/>
  <c r="C18" i="1"/>
  <c r="A19" i="1"/>
  <c r="C19" i="1"/>
  <c r="A20" i="1"/>
  <c r="C20" i="1"/>
  <c r="A21" i="1"/>
  <c r="C21" i="1"/>
  <c r="A38" i="1"/>
  <c r="C38" i="1"/>
  <c r="B130" i="1"/>
  <c r="A105" i="1"/>
  <c r="C105" i="1"/>
  <c r="A108" i="1"/>
  <c r="C108" i="1"/>
  <c r="A109" i="1"/>
  <c r="C109" i="1"/>
  <c r="A91" i="1"/>
  <c r="C91" i="1"/>
  <c r="A69" i="1"/>
  <c r="C69" i="1"/>
  <c r="A70" i="1"/>
  <c r="C70" i="1"/>
  <c r="A11" i="1"/>
  <c r="C11" i="1"/>
  <c r="A12" i="1"/>
  <c r="C12" i="1"/>
  <c r="A13" i="1"/>
  <c r="C13" i="1"/>
  <c r="A14" i="1"/>
  <c r="C14" i="1"/>
  <c r="A15" i="1"/>
  <c r="C15" i="1"/>
  <c r="A16" i="1"/>
  <c r="C16" i="1"/>
  <c r="A39" i="1"/>
  <c r="C39" i="1"/>
  <c r="A40" i="1"/>
  <c r="C40" i="1"/>
  <c r="A68" i="1" l="1"/>
  <c r="C68" i="1"/>
  <c r="A81" i="1"/>
  <c r="C81" i="1"/>
  <c r="A104" i="1"/>
  <c r="C104" i="1"/>
  <c r="C90" i="1" l="1"/>
  <c r="A90" i="1"/>
  <c r="A89" i="1" l="1"/>
  <c r="C89" i="1"/>
  <c r="A67" i="1"/>
  <c r="C67" i="1"/>
  <c r="A66" i="1" l="1"/>
  <c r="A10" i="1"/>
  <c r="C10" i="1"/>
  <c r="C66" i="1"/>
  <c r="A103" i="1" l="1"/>
  <c r="C103" i="1"/>
  <c r="C88" i="1" l="1"/>
  <c r="A88" i="1"/>
  <c r="A99" i="1" l="1"/>
</calcChain>
</file>

<file path=xl/sharedStrings.xml><?xml version="1.0" encoding="utf-8"?>
<sst xmlns="http://schemas.openxmlformats.org/spreadsheetml/2006/main" count="143" uniqueCount="25">
  <si>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</si>
  <si>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</si>
  <si>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</si>
  <si>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</si>
  <si>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</si>
  <si>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</si>
  <si>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</si>
  <si>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</si>
  <si>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</si>
  <si>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</si>
  <si>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</si>
  <si>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</si>
  <si>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</si>
  <si>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</si>
  <si>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</si>
  <si>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</si>
  <si>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</si>
  <si>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</si>
  <si>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</si>
  <si>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Vacias y 1 Fallando</t>
  </si>
  <si>
    <t>29/1/2021 06:00 AM</t>
  </si>
  <si>
    <t>335775268 </t>
  </si>
  <si>
    <t>335775747 </t>
  </si>
  <si>
    <t>29/1/2021 17:00 PM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</si>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</sst>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23" xfId="0" applyFont="1" applyFill="1" applyBorder="1" applyAlignment="1">
      <alignment horizontal="center" vertical="center" wrapText="1"/>
    </xf>
    <xf numFmtId="1" fontId="9" fillId="8" borderId="18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 wrapText="1"/>
    </xf>
    <xf numFmtId="0" fontId="6" fillId="6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"/>
  <sheetViews>
    <sheetView tabSelected="1" topLeftCell="A103" zoomScale="80" zoomScaleNormal="80" workbookViewId="0">
      <selection activeCell="G17" sqref="G17"/>
    </sheetView>
  </sheetViews>
  <sheetFormatPr baseColWidth="10" defaultColWidth="52.7109375" defaultRowHeight="15" x14ac:dyDescent="0.25"/>
  <cols>
    <col min="1" max="1" width="25.7109375" bestFit="1" customWidth="1"/>
    <col min="2" max="2" width="21.7109375" style="14" bestFit="1" customWidth="1"/>
    <col min="3" max="3" width="57.42578125" customWidth="1"/>
    <col min="4" max="4" width="39.28515625" bestFit="1" customWidth="1"/>
    <col min="5" max="5" width="12.42578125" bestFit="1" customWidth="1"/>
    <col min="6" max="6" width="11.28515625" customWidth="1"/>
  </cols>
  <sheetData>
    <row r="1" spans="1:5" ht="22.5" x14ac:dyDescent="0.25">
      <c r="A1" s="25" t="s">
        <v>0</v>
      </c>
      <c r="B1" s="26"/>
      <c r="C1" s="26"/>
      <c r="D1" s="26"/>
      <c r="E1" s="27"/>
    </row>
    <row r="2" spans="1:5" ht="22.5" x14ac:dyDescent="0.25">
      <c r="A2" s="25" t="s">
        <v>1</v>
      </c>
      <c r="B2" s="26"/>
      <c r="C2" s="26"/>
      <c r="D2" s="26"/>
      <c r="E2" s="27"/>
    </row>
    <row r="3" spans="1:5" ht="25.5" x14ac:dyDescent="0.25">
      <c r="A3" s="34" t="s">
        <v>0</v>
      </c>
      <c r="B3" s="35"/>
      <c r="C3" s="35"/>
      <c r="D3" s="35"/>
      <c r="E3" s="36"/>
    </row>
    <row r="4" spans="1:5" x14ac:dyDescent="0.25">
      <c r="E4" s="14"/>
    </row>
    <row r="5" spans="1:5" ht="18.75" thickBot="1" x14ac:dyDescent="0.3">
      <c r="A5" s="1" t="s">
        <v>2</v>
      </c>
      <c r="B5" s="2" t="s">
        <v>20</v>
      </c>
      <c r="C5" s="3"/>
      <c r="D5" s="4"/>
      <c r="E5" s="5"/>
    </row>
    <row r="6" spans="1:5" ht="18.75" thickBot="1" x14ac:dyDescent="0.3">
      <c r="A6" s="1" t="s">
        <v>3</v>
      </c>
      <c r="B6" s="2" t="s">
        <v>23</v>
      </c>
      <c r="C6" s="3"/>
      <c r="D6" s="4"/>
      <c r="E6" s="5"/>
    </row>
    <row r="7" spans="1:5" ht="15.75" thickBot="1" x14ac:dyDescent="0.3">
      <c r="E7" s="14"/>
    </row>
    <row r="8" spans="1:5" ht="18.75" thickBot="1" x14ac:dyDescent="0.3">
      <c r="A8" s="28" t="s">
        <v>4</v>
      </c>
      <c r="B8" s="29"/>
      <c r="C8" s="29"/>
      <c r="D8" s="29"/>
      <c r="E8" s="30"/>
    </row>
    <row r="9" spans="1:5" ht="18" x14ac:dyDescent="0.25">
      <c r="A9" s="6" t="s">
        <v>5</v>
      </c>
      <c r="B9" s="7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8" t="str">
        <f>VLOOKUP(B10,'[1]LISTADO ATM'!$A$2:$C$817,3,0)</f>
        <v>NORTE</v>
      </c>
      <c r="B10" s="8">
        <v>687</v>
      </c>
      <c r="C10" s="15" t="str">
        <f>VLOOKUP(B10,'[1]LISTADO ATM'!$A$2:$B$816,2,0)</f>
        <v>ATM Oficina Monterrico II</v>
      </c>
      <c r="D10" s="13" t="s">
        <v>18</v>
      </c>
      <c r="E10" s="8">
        <v>335775111</v>
      </c>
    </row>
    <row r="11" spans="1:5" ht="18" x14ac:dyDescent="0.25">
      <c r="A11" s="8" t="str">
        <f>VLOOKUP(B11,'[1]LISTADO ATM'!$A$2:$C$817,3,0)</f>
        <v>DISTRITO NACIONAL</v>
      </c>
      <c r="B11" s="8">
        <v>23</v>
      </c>
      <c r="C11" s="15" t="str">
        <f>VLOOKUP(B11,'[1]LISTADO ATM'!$A$2:$B$816,2,0)</f>
        <v xml:space="preserve">ATM Oficina México </v>
      </c>
      <c r="D11" s="13" t="s">
        <v>18</v>
      </c>
      <c r="E11" s="8">
        <v>335775239</v>
      </c>
    </row>
    <row r="12" spans="1:5" ht="18" x14ac:dyDescent="0.25">
      <c r="A12" s="8" t="str">
        <f>VLOOKUP(B12,'[1]LISTADO ATM'!$A$2:$C$817,3,0)</f>
        <v>NORTE</v>
      </c>
      <c r="B12" s="8">
        <v>950</v>
      </c>
      <c r="C12" s="15" t="str">
        <f>VLOOKUP(B12,'[1]LISTADO ATM'!$A$2:$B$816,2,0)</f>
        <v xml:space="preserve">ATM Oficina Monterrico </v>
      </c>
      <c r="D12" s="13" t="s">
        <v>18</v>
      </c>
      <c r="E12" s="8">
        <v>335775048</v>
      </c>
    </row>
    <row r="13" spans="1:5" ht="18" x14ac:dyDescent="0.25">
      <c r="A13" s="8" t="str">
        <f>VLOOKUP(B13,'[1]LISTADO ATM'!$A$2:$C$817,3,0)</f>
        <v>NORTE</v>
      </c>
      <c r="B13" s="8">
        <v>144</v>
      </c>
      <c r="C13" s="15" t="str">
        <f>VLOOKUP(B13,'[1]LISTADO ATM'!$A$2:$B$816,2,0)</f>
        <v xml:space="preserve">ATM Oficina Villa Altagracia </v>
      </c>
      <c r="D13" s="13" t="s">
        <v>18</v>
      </c>
      <c r="E13" s="8">
        <v>335775463</v>
      </c>
    </row>
    <row r="14" spans="1:5" ht="18" x14ac:dyDescent="0.25">
      <c r="A14" s="8" t="str">
        <f>VLOOKUP(B14,'[1]LISTADO ATM'!$A$2:$C$817,3,0)</f>
        <v>NORTE</v>
      </c>
      <c r="B14" s="8">
        <v>965</v>
      </c>
      <c r="C14" s="15" t="str">
        <f>VLOOKUP(B14,'[1]LISTADO ATM'!$A$2:$B$816,2,0)</f>
        <v xml:space="preserve">ATM S/M La Fuente FUN (Santiago) </v>
      </c>
      <c r="D14" s="13" t="s">
        <v>18</v>
      </c>
      <c r="E14" s="8">
        <v>335775487</v>
      </c>
    </row>
    <row r="15" spans="1:5" ht="18" x14ac:dyDescent="0.25">
      <c r="A15" s="8" t="str">
        <f>VLOOKUP(B15,'[1]LISTADO ATM'!$A$2:$C$817,3,0)</f>
        <v>NORTE</v>
      </c>
      <c r="B15" s="8">
        <v>779</v>
      </c>
      <c r="C15" s="15" t="str">
        <f>VLOOKUP(B15,'[1]LISTADO ATM'!$A$2:$B$816,2,0)</f>
        <v xml:space="preserve">ATM Zona Franca Esperanza I (Mao) </v>
      </c>
      <c r="D15" s="13" t="s">
        <v>18</v>
      </c>
      <c r="E15" s="19">
        <v>335774911</v>
      </c>
    </row>
    <row r="16" spans="1:5" ht="18" x14ac:dyDescent="0.25">
      <c r="A16" s="8" t="str">
        <f>VLOOKUP(B16,'[1]LISTADO ATM'!$A$2:$C$817,3,0)</f>
        <v>NORTE</v>
      </c>
      <c r="B16" s="8">
        <v>809</v>
      </c>
      <c r="C16" s="15" t="str">
        <f>VLOOKUP(B16,'[1]LISTADO ATM'!$A$2:$B$816,2,0)</f>
        <v>ATM Yoma (Cotuí)</v>
      </c>
      <c r="D16" s="13" t="s">
        <v>18</v>
      </c>
      <c r="E16" s="19">
        <v>335774936</v>
      </c>
    </row>
    <row r="17" spans="1:5" ht="18" x14ac:dyDescent="0.25">
      <c r="A17" s="8" t="str">
        <f>VLOOKUP(B17,'[1]LISTADO ATM'!$A$2:$C$817,3,0)</f>
        <v>NORTE</v>
      </c>
      <c r="B17" s="8">
        <v>712</v>
      </c>
      <c r="C17" s="15" t="str">
        <f>VLOOKUP(B17,'[1]LISTADO ATM'!$A$2:$B$816,2,0)</f>
        <v xml:space="preserve">ATM Oficina Imbert </v>
      </c>
      <c r="D17" s="13" t="s">
        <v>18</v>
      </c>
      <c r="E17" s="19">
        <v>335775188</v>
      </c>
    </row>
    <row r="18" spans="1:5" ht="18" x14ac:dyDescent="0.25">
      <c r="A18" s="8" t="str">
        <f>VLOOKUP(B18,'[1]LISTADO ATM'!$A$2:$C$817,3,0)</f>
        <v>NORTE</v>
      </c>
      <c r="B18" s="8">
        <v>882</v>
      </c>
      <c r="C18" s="15" t="str">
        <f>VLOOKUP(B18,'[1]LISTADO ATM'!$A$2:$B$816,2,0)</f>
        <v xml:space="preserve">ATM Oficina Moca II </v>
      </c>
      <c r="D18" s="13" t="s">
        <v>18</v>
      </c>
      <c r="E18" s="19">
        <v>335775266</v>
      </c>
    </row>
    <row r="19" spans="1:5" ht="18" x14ac:dyDescent="0.25">
      <c r="A19" s="8" t="str">
        <f>VLOOKUP(B19,'[1]LISTADO ATM'!$A$2:$C$817,3,0)</f>
        <v>NORTE</v>
      </c>
      <c r="B19" s="8">
        <v>405</v>
      </c>
      <c r="C19" s="15" t="str">
        <f>VLOOKUP(B19,'[1]LISTADO ATM'!$A$2:$B$816,2,0)</f>
        <v xml:space="preserve">ATM UNP Loma de Cabrera </v>
      </c>
      <c r="D19" s="13" t="s">
        <v>18</v>
      </c>
      <c r="E19" s="19">
        <v>335775285</v>
      </c>
    </row>
    <row r="20" spans="1:5" ht="18" x14ac:dyDescent="0.25">
      <c r="A20" s="8" t="str">
        <f>VLOOKUP(B20,'[1]LISTADO ATM'!$A$2:$C$817,3,0)</f>
        <v>DISTRITO NACIONAL</v>
      </c>
      <c r="B20" s="8">
        <v>713</v>
      </c>
      <c r="C20" s="15" t="str">
        <f>VLOOKUP(B20,'[1]LISTADO ATM'!$A$2:$B$816,2,0)</f>
        <v xml:space="preserve">ATM Oficina Las Américas </v>
      </c>
      <c r="D20" s="13" t="s">
        <v>18</v>
      </c>
      <c r="E20" s="19">
        <v>335775292</v>
      </c>
    </row>
    <row r="21" spans="1:5" ht="18" x14ac:dyDescent="0.25">
      <c r="A21" s="8" t="str">
        <f>VLOOKUP(B21,'[1]LISTADO ATM'!$A$2:$C$817,3,0)</f>
        <v>DISTRITO NACIONAL</v>
      </c>
      <c r="B21" s="8">
        <v>813</v>
      </c>
      <c r="C21" s="15" t="str">
        <f>VLOOKUP(B21,'[1]LISTADO ATM'!$A$2:$B$816,2,0)</f>
        <v>ATM Occidental Mall</v>
      </c>
      <c r="D21" s="13" t="s">
        <v>18</v>
      </c>
      <c r="E21" s="8">
        <v>335775039</v>
      </c>
    </row>
    <row r="22" spans="1:5" ht="18" x14ac:dyDescent="0.25">
      <c r="A22" s="8" t="str">
        <f>VLOOKUP(B22,'[1]LISTADO ATM'!$A$2:$C$817,3,0)</f>
        <v>DISTRITO NACIONAL</v>
      </c>
      <c r="B22" s="8">
        <v>755</v>
      </c>
      <c r="C22" s="15" t="str">
        <f>VLOOKUP(B22,'[1]LISTADO ATM'!$A$2:$B$816,2,0)</f>
        <v xml:space="preserve">ATM Oficina Galería del Este (Plaza) </v>
      </c>
      <c r="D22" s="13" t="s">
        <v>18</v>
      </c>
      <c r="E22" s="8">
        <v>335775227</v>
      </c>
    </row>
    <row r="23" spans="1:5" ht="18" x14ac:dyDescent="0.25">
      <c r="A23" s="8" t="str">
        <f>VLOOKUP(B23,'[1]LISTADO ATM'!$A$2:$C$817,3,0)</f>
        <v>NORTE</v>
      </c>
      <c r="B23" s="8">
        <v>728</v>
      </c>
      <c r="C23" s="15" t="str">
        <f>VLOOKUP(B23,'[1]LISTADO ATM'!$A$2:$B$816,2,0)</f>
        <v xml:space="preserve">ATM UNP La Vega Oficina Regional Norcentral </v>
      </c>
      <c r="D23" s="13" t="s">
        <v>18</v>
      </c>
      <c r="E23" s="8">
        <v>335775251</v>
      </c>
    </row>
    <row r="24" spans="1:5" ht="18" x14ac:dyDescent="0.25">
      <c r="A24" s="8" t="str">
        <f>VLOOKUP(B24,'[1]LISTADO ATM'!$A$2:$C$817,3,0)</f>
        <v>DISTRITO NACIONAL</v>
      </c>
      <c r="B24" s="8">
        <v>981</v>
      </c>
      <c r="C24" s="15" t="str">
        <f>VLOOKUP(B24,'[1]LISTADO ATM'!$A$2:$B$816,2,0)</f>
        <v xml:space="preserve">ATM Edificio 911 </v>
      </c>
      <c r="D24" s="13" t="s">
        <v>18</v>
      </c>
      <c r="E24" s="8">
        <v>335775263</v>
      </c>
    </row>
    <row r="25" spans="1:5" ht="18" x14ac:dyDescent="0.25">
      <c r="A25" s="8" t="str">
        <f>VLOOKUP(B25,'[1]LISTADO ATM'!$A$2:$C$817,3,0)</f>
        <v>DISTRITO NACIONAL</v>
      </c>
      <c r="B25" s="8">
        <v>717</v>
      </c>
      <c r="C25" s="15" t="str">
        <f>VLOOKUP(B25,'[1]LISTADO ATM'!$A$2:$B$816,2,0)</f>
        <v xml:space="preserve">ATM Oficina Los Alcarrizos </v>
      </c>
      <c r="D25" s="13" t="s">
        <v>18</v>
      </c>
      <c r="E25" s="8" t="s">
        <v>21</v>
      </c>
    </row>
    <row r="26" spans="1:5" ht="18" x14ac:dyDescent="0.25">
      <c r="A26" s="8" t="str">
        <f>VLOOKUP(B26,'[1]LISTADO ATM'!$A$2:$C$817,3,0)</f>
        <v>DISTRITO NACIONAL</v>
      </c>
      <c r="B26" s="8">
        <v>32</v>
      </c>
      <c r="C26" s="15" t="str">
        <f>VLOOKUP(B26,'[1]LISTADO ATM'!$A$2:$B$816,2,0)</f>
        <v xml:space="preserve">ATM Oficina San Martín II </v>
      </c>
      <c r="D26" s="13" t="s">
        <v>18</v>
      </c>
      <c r="E26" s="8">
        <v>335775295</v>
      </c>
    </row>
    <row r="27" spans="1:5" ht="18" x14ac:dyDescent="0.25">
      <c r="A27" s="8" t="str">
        <f>VLOOKUP(B27,'[1]LISTADO ATM'!$A$2:$C$817,3,0)</f>
        <v>DISTRITO NACIONAL</v>
      </c>
      <c r="B27" s="8">
        <v>437</v>
      </c>
      <c r="C27" s="15" t="str">
        <f>VLOOKUP(B27,'[1]LISTADO ATM'!$A$2:$B$816,2,0)</f>
        <v xml:space="preserve">ATM Autobanco Torre III </v>
      </c>
      <c r="D27" s="13" t="s">
        <v>18</v>
      </c>
      <c r="E27" s="8">
        <v>335775313</v>
      </c>
    </row>
    <row r="28" spans="1:5" ht="18" x14ac:dyDescent="0.25">
      <c r="A28" s="8" t="str">
        <f>VLOOKUP(B28,'[1]LISTADO ATM'!$A$2:$C$817,3,0)</f>
        <v>DISTRITO NACIONAL</v>
      </c>
      <c r="B28" s="8">
        <v>574</v>
      </c>
      <c r="C28" s="15" t="str">
        <f>VLOOKUP(B28,'[1]LISTADO ATM'!$A$2:$B$816,2,0)</f>
        <v xml:space="preserve">ATM Club Obras Públicas </v>
      </c>
      <c r="D28" s="13" t="s">
        <v>18</v>
      </c>
      <c r="E28" s="8">
        <v>335775405</v>
      </c>
    </row>
    <row r="29" spans="1:5" ht="18" x14ac:dyDescent="0.25">
      <c r="A29" s="8" t="str">
        <f>VLOOKUP(B29,'[1]LISTADO ATM'!$A$2:$C$817,3,0)</f>
        <v>NORTE</v>
      </c>
      <c r="B29" s="8">
        <v>350</v>
      </c>
      <c r="C29" s="15" t="str">
        <f>VLOOKUP(B29,'[1]LISTADO ATM'!$A$2:$B$816,2,0)</f>
        <v xml:space="preserve">ATM Oficina Villa Tapia </v>
      </c>
      <c r="D29" s="13" t="s">
        <v>18</v>
      </c>
      <c r="E29" s="8">
        <v>335775648</v>
      </c>
    </row>
    <row r="30" spans="1:5" ht="18" x14ac:dyDescent="0.25">
      <c r="A30" s="8" t="str">
        <f>VLOOKUP(B30,'[1]LISTADO ATM'!$A$2:$C$817,3,0)</f>
        <v>SUR</v>
      </c>
      <c r="B30" s="8">
        <v>403</v>
      </c>
      <c r="C30" s="15" t="str">
        <f>VLOOKUP(B30,'[1]LISTADO ATM'!$A$2:$B$816,2,0)</f>
        <v xml:space="preserve">ATM Oficina Vicente Noble </v>
      </c>
      <c r="D30" s="13" t="s">
        <v>18</v>
      </c>
      <c r="E30" s="8">
        <v>335775662</v>
      </c>
    </row>
    <row r="31" spans="1:5" ht="18" x14ac:dyDescent="0.25">
      <c r="A31" s="8" t="str">
        <f>VLOOKUP(B31,'[1]LISTADO ATM'!$A$2:$C$817,3,0)</f>
        <v>SUR</v>
      </c>
      <c r="B31" s="8">
        <v>984</v>
      </c>
      <c r="C31" s="15" t="str">
        <f>VLOOKUP(B31,'[1]LISTADO ATM'!$A$2:$B$816,2,0)</f>
        <v xml:space="preserve">ATM Oficina Neiba II </v>
      </c>
      <c r="D31" s="13" t="s">
        <v>18</v>
      </c>
      <c r="E31" s="8" t="s">
        <v>22</v>
      </c>
    </row>
    <row r="32" spans="1:5" ht="18" x14ac:dyDescent="0.25">
      <c r="A32" s="8" t="str">
        <f>VLOOKUP(B32,'[1]LISTADO ATM'!$A$2:$C$817,3,0)</f>
        <v>DISTRITO NACIONAL</v>
      </c>
      <c r="B32" s="8">
        <v>879</v>
      </c>
      <c r="C32" s="15" t="str">
        <f>VLOOKUP(B32,'[1]LISTADO ATM'!$A$2:$B$816,2,0)</f>
        <v xml:space="preserve">ATM Plaza Metropolitana </v>
      </c>
      <c r="D32" s="13" t="s">
        <v>18</v>
      </c>
      <c r="E32" s="8">
        <v>335775770</v>
      </c>
    </row>
    <row r="33" spans="1:5" ht="18" x14ac:dyDescent="0.25">
      <c r="A33" s="8" t="str">
        <f>VLOOKUP(B33,'[1]LISTADO ATM'!$A$2:$C$817,3,0)</f>
        <v>ESTE</v>
      </c>
      <c r="B33" s="8">
        <v>795</v>
      </c>
      <c r="C33" s="15" t="str">
        <f>VLOOKUP(B33,'[1]LISTADO ATM'!$A$2:$B$816,2,0)</f>
        <v xml:space="preserve">ATM UNP Guaymate (La Romana) </v>
      </c>
      <c r="D33" s="13" t="s">
        <v>18</v>
      </c>
      <c r="E33" s="19">
        <v>335774924</v>
      </c>
    </row>
    <row r="34" spans="1:5" ht="18" x14ac:dyDescent="0.25">
      <c r="A34" s="8" t="str">
        <f>VLOOKUP(B34,'[1]LISTADO ATM'!$A$2:$C$817,3,0)</f>
        <v>DISTRITO NACIONAL</v>
      </c>
      <c r="B34" s="8">
        <v>267</v>
      </c>
      <c r="C34" s="15" t="str">
        <f>VLOOKUP(B34,'[1]LISTADO ATM'!$A$2:$B$816,2,0)</f>
        <v xml:space="preserve">ATM Centro de Caja México </v>
      </c>
      <c r="D34" s="13" t="s">
        <v>18</v>
      </c>
      <c r="E34" s="19">
        <v>335774981</v>
      </c>
    </row>
    <row r="35" spans="1:5" ht="18" x14ac:dyDescent="0.25">
      <c r="A35" s="8" t="str">
        <f>VLOOKUP(B35,'[1]LISTADO ATM'!$A$2:$C$817,3,0)</f>
        <v>DISTRITO NACIONAL</v>
      </c>
      <c r="B35" s="8">
        <v>415</v>
      </c>
      <c r="C35" s="15" t="str">
        <f>VLOOKUP(B35,'[1]LISTADO ATM'!$A$2:$B$816,2,0)</f>
        <v xml:space="preserve">ATM Autobanco San Martín I </v>
      </c>
      <c r="D35" s="13" t="s">
        <v>18</v>
      </c>
      <c r="E35" s="19">
        <v>335775190</v>
      </c>
    </row>
    <row r="36" spans="1:5" ht="18" x14ac:dyDescent="0.25">
      <c r="A36" s="8" t="str">
        <f>VLOOKUP(B36,'[1]LISTADO ATM'!$A$2:$C$817,3,0)</f>
        <v>DISTRITO NACIONAL</v>
      </c>
      <c r="B36" s="8">
        <v>724</v>
      </c>
      <c r="C36" s="15" t="str">
        <f>VLOOKUP(B36,'[1]LISTADO ATM'!$A$2:$B$816,2,0)</f>
        <v xml:space="preserve">ATM El Huacal I </v>
      </c>
      <c r="D36" s="13" t="s">
        <v>18</v>
      </c>
      <c r="E36" s="19">
        <v>335775113</v>
      </c>
    </row>
    <row r="37" spans="1:5" ht="18" x14ac:dyDescent="0.25">
      <c r="A37" s="8" t="str">
        <f>VLOOKUP(B37,'[1]LISTADO ATM'!$A$2:$C$817,3,0)</f>
        <v>DISTRITO NACIONAL</v>
      </c>
      <c r="B37" s="8">
        <v>725</v>
      </c>
      <c r="C37" s="15" t="str">
        <f>VLOOKUP(B37,'[1]LISTADO ATM'!$A$2:$B$816,2,0)</f>
        <v xml:space="preserve">ATM El Huacal II  </v>
      </c>
      <c r="D37" s="13" t="s">
        <v>18</v>
      </c>
      <c r="E37" s="19">
        <v>335775317</v>
      </c>
    </row>
    <row r="38" spans="1:5" ht="18" x14ac:dyDescent="0.25">
      <c r="A38" s="8" t="str">
        <f>VLOOKUP(B38,'[1]LISTADO ATM'!$A$2:$C$817,3,0)</f>
        <v>DISTRITO NACIONAL</v>
      </c>
      <c r="B38" s="8">
        <v>884</v>
      </c>
      <c r="C38" s="15" t="str">
        <f>VLOOKUP(B38,'[1]LISTADO ATM'!$A$2:$B$816,2,0)</f>
        <v xml:space="preserve">ATM UNP Olé Sabana Perdida </v>
      </c>
      <c r="D38" s="13" t="s">
        <v>18</v>
      </c>
      <c r="E38" s="19">
        <v>335775331</v>
      </c>
    </row>
    <row r="39" spans="1:5" ht="18" x14ac:dyDescent="0.25">
      <c r="A39" s="8" t="str">
        <f>VLOOKUP(B39,'[1]LISTADO ATM'!$A$2:$C$817,3,0)</f>
        <v>NORTE</v>
      </c>
      <c r="B39" s="8">
        <v>796</v>
      </c>
      <c r="C39" s="15" t="str">
        <f>VLOOKUP(B39,'[1]LISTADO ATM'!$A$2:$B$816,2,0)</f>
        <v xml:space="preserve">ATM Oficina Plaza Ventura (Nagua) </v>
      </c>
      <c r="D39" s="13" t="s">
        <v>18</v>
      </c>
      <c r="E39" s="19">
        <v>335775338</v>
      </c>
    </row>
    <row r="40" spans="1:5" ht="18" x14ac:dyDescent="0.25">
      <c r="A40" s="8" t="str">
        <f>VLOOKUP(B40,'[1]LISTADO ATM'!$A$2:$C$817,3,0)</f>
        <v>DISTRITO NACIONAL</v>
      </c>
      <c r="B40" s="8">
        <v>321</v>
      </c>
      <c r="C40" s="15" t="str">
        <f>VLOOKUP(B40,'[1]LISTADO ATM'!$A$2:$B$816,2,0)</f>
        <v xml:space="preserve">ATM Oficina Jiménez Moya I </v>
      </c>
      <c r="D40" s="13" t="s">
        <v>18</v>
      </c>
      <c r="E40" s="19">
        <v>335775385</v>
      </c>
    </row>
    <row r="41" spans="1:5" ht="18" x14ac:dyDescent="0.25">
      <c r="A41" s="8" t="str">
        <f>VLOOKUP(B41,'[1]LISTADO ATM'!$A$2:$C$817,3,0)</f>
        <v>DISTRITO NACIONAL</v>
      </c>
      <c r="B41" s="8">
        <v>558</v>
      </c>
      <c r="C41" s="15" t="str">
        <f>VLOOKUP(B41,'[1]LISTADO ATM'!$A$2:$B$816,2,0)</f>
        <v xml:space="preserve">ATM Base Naval 27 de Febrero (Sans Soucí) </v>
      </c>
      <c r="D41" s="13" t="s">
        <v>18</v>
      </c>
      <c r="E41" s="19">
        <v>335775786</v>
      </c>
    </row>
    <row r="42" spans="1:5" ht="18" x14ac:dyDescent="0.25">
      <c r="A42" s="8" t="str">
        <f>VLOOKUP(B42,'[1]LISTADO ATM'!$A$2:$C$817,3,0)</f>
        <v>DISTRITO NACIONAL</v>
      </c>
      <c r="B42" s="8">
        <v>589</v>
      </c>
      <c r="C42" s="15" t="str">
        <f>VLOOKUP(B42,'[1]LISTADO ATM'!$A$2:$B$816,2,0)</f>
        <v xml:space="preserve">ATM S/M Bravo San Vicente de Paul </v>
      </c>
      <c r="D42" s="13" t="s">
        <v>18</v>
      </c>
      <c r="E42" s="19">
        <v>335775869</v>
      </c>
    </row>
    <row r="43" spans="1:5" ht="18" x14ac:dyDescent="0.25">
      <c r="A43" s="8" t="str">
        <f>VLOOKUP(B43,'[1]LISTADO ATM'!$A$2:$C$817,3,0)</f>
        <v>DISTRITO NACIONAL</v>
      </c>
      <c r="B43" s="8">
        <v>889</v>
      </c>
      <c r="C43" s="15" t="str">
        <f>VLOOKUP(B43,'[1]LISTADO ATM'!$A$2:$B$816,2,0)</f>
        <v>ATM Oficina Plaza Lama Máximo Gómez II</v>
      </c>
      <c r="D43" s="13" t="s">
        <v>18</v>
      </c>
      <c r="E43" s="8">
        <v>335774945</v>
      </c>
    </row>
    <row r="44" spans="1:5" ht="18" x14ac:dyDescent="0.25">
      <c r="A44" s="8" t="str">
        <f>VLOOKUP(B44,'[1]LISTADO ATM'!$A$2:$C$817,3,0)</f>
        <v>DISTRITO NACIONAL</v>
      </c>
      <c r="B44" s="8">
        <v>29</v>
      </c>
      <c r="C44" s="15" t="str">
        <f>VLOOKUP(B44,'[1]LISTADO ATM'!$A$2:$B$816,2,0)</f>
        <v xml:space="preserve">ATM AFP </v>
      </c>
      <c r="D44" s="13" t="s">
        <v>18</v>
      </c>
      <c r="E44" s="8">
        <v>335775108</v>
      </c>
    </row>
    <row r="45" spans="1:5" ht="18" x14ac:dyDescent="0.25">
      <c r="A45" s="8" t="str">
        <f>VLOOKUP(B45,'[1]LISTADO ATM'!$A$2:$C$817,3,0)</f>
        <v>DISTRITO NACIONAL</v>
      </c>
      <c r="B45" s="8">
        <v>628</v>
      </c>
      <c r="C45" s="15" t="str">
        <f>VLOOKUP(B45,'[1]LISTADO ATM'!$A$2:$B$816,2,0)</f>
        <v xml:space="preserve">ATM Autobanco San Isidro </v>
      </c>
      <c r="D45" s="13" t="s">
        <v>18</v>
      </c>
      <c r="E45" s="8">
        <v>335775252</v>
      </c>
    </row>
    <row r="46" spans="1:5" ht="18" x14ac:dyDescent="0.25">
      <c r="A46" s="8" t="str">
        <f>VLOOKUP(B46,'[1]LISTADO ATM'!$A$2:$C$817,3,0)</f>
        <v>DISTRITO NACIONAL</v>
      </c>
      <c r="B46" s="8">
        <v>378</v>
      </c>
      <c r="C46" s="15" t="str">
        <f>VLOOKUP(B46,'[1]LISTADO ATM'!$A$2:$B$816,2,0)</f>
        <v>ATM UNP Villa Flores</v>
      </c>
      <c r="D46" s="13" t="s">
        <v>18</v>
      </c>
      <c r="E46" s="8">
        <v>335775815</v>
      </c>
    </row>
    <row r="47" spans="1:5" ht="18" x14ac:dyDescent="0.25">
      <c r="A47" s="8" t="str">
        <f>VLOOKUP(B47,'[1]LISTADO ATM'!$A$2:$C$817,3,0)</f>
        <v>SUR</v>
      </c>
      <c r="B47" s="8">
        <v>6</v>
      </c>
      <c r="C47" s="15" t="str">
        <f>VLOOKUP(B47,'[1]LISTADO ATM'!$A$2:$B$816,2,0)</f>
        <v xml:space="preserve">ATM Plaza WAO San Juan </v>
      </c>
      <c r="D47" s="13" t="s">
        <v>18</v>
      </c>
      <c r="E47" s="8">
        <v>335775843</v>
      </c>
    </row>
    <row r="48" spans="1:5" ht="18" x14ac:dyDescent="0.25">
      <c r="A48" s="8" t="str">
        <f>VLOOKUP(B48,'[1]LISTADO ATM'!$A$2:$C$817,3,0)</f>
        <v>ESTE</v>
      </c>
      <c r="B48" s="8">
        <v>673</v>
      </c>
      <c r="C48" s="15" t="str">
        <f>VLOOKUP(B48,'[1]LISTADO ATM'!$A$2:$B$816,2,0)</f>
        <v>ATM Clínica Dr. Cruz Jiminián</v>
      </c>
      <c r="D48" s="13" t="s">
        <v>18</v>
      </c>
      <c r="E48" s="8">
        <v>335775849</v>
      </c>
    </row>
    <row r="49" spans="1:5" ht="18" x14ac:dyDescent="0.25">
      <c r="A49" s="8" t="str">
        <f>VLOOKUP(B49,'[1]LISTADO ATM'!$A$2:$C$817,3,0)</f>
        <v>DISTRITO NACIONAL</v>
      </c>
      <c r="B49" s="8">
        <v>706</v>
      </c>
      <c r="C49" s="15" t="str">
        <f>VLOOKUP(B49,'[1]LISTADO ATM'!$A$2:$B$816,2,0)</f>
        <v xml:space="preserve">ATM S/M Pristine </v>
      </c>
      <c r="D49" s="13" t="s">
        <v>18</v>
      </c>
      <c r="E49" s="8">
        <v>335775885</v>
      </c>
    </row>
    <row r="50" spans="1:5" ht="18" x14ac:dyDescent="0.25">
      <c r="A50" s="8" t="str">
        <f>VLOOKUP(B50,'[1]LISTADO ATM'!$A$2:$C$817,3,0)</f>
        <v>DISTRITO NACIONAL</v>
      </c>
      <c r="B50" s="8">
        <v>676</v>
      </c>
      <c r="C50" s="15" t="str">
        <f>VLOOKUP(B50,'[1]LISTADO ATM'!$A$2:$B$816,2,0)</f>
        <v>ATM S/M Bravo Colina Del Oeste</v>
      </c>
      <c r="D50" s="13" t="s">
        <v>18</v>
      </c>
      <c r="E50" s="8">
        <v>335775956</v>
      </c>
    </row>
    <row r="51" spans="1:5" ht="18" x14ac:dyDescent="0.25">
      <c r="A51" s="8" t="str">
        <f>VLOOKUP(B51,'[1]LISTADO ATM'!$A$2:$C$817,3,0)</f>
        <v>DISTRITO NACIONAL</v>
      </c>
      <c r="B51" s="8">
        <v>390</v>
      </c>
      <c r="C51" s="15" t="str">
        <f>VLOOKUP(B51,'[1]LISTADO ATM'!$A$2:$B$816,2,0)</f>
        <v xml:space="preserve">ATM Oficina Boca Chica II </v>
      </c>
      <c r="D51" s="13" t="s">
        <v>18</v>
      </c>
      <c r="E51" s="8">
        <v>335776015</v>
      </c>
    </row>
    <row r="52" spans="1:5" ht="18" x14ac:dyDescent="0.25">
      <c r="A52" s="8" t="str">
        <f>VLOOKUP(B52,'[1]LISTADO ATM'!$A$2:$C$817,3,0)</f>
        <v>DISTRITO NACIONAL</v>
      </c>
      <c r="B52" s="8">
        <v>734</v>
      </c>
      <c r="C52" s="15" t="str">
        <f>VLOOKUP(B52,'[1]LISTADO ATM'!$A$2:$B$816,2,0)</f>
        <v xml:space="preserve">ATM Oficina Independencia I </v>
      </c>
      <c r="D52" s="13" t="s">
        <v>18</v>
      </c>
      <c r="E52" s="8">
        <v>335776026</v>
      </c>
    </row>
    <row r="53" spans="1:5" ht="18" x14ac:dyDescent="0.25">
      <c r="A53" s="8" t="str">
        <f>VLOOKUP(B53,'[1]LISTADO ATM'!$A$2:$C$817,3,0)</f>
        <v>DISTRITO NACIONAL</v>
      </c>
      <c r="B53" s="8">
        <v>697</v>
      </c>
      <c r="C53" s="15" t="str">
        <f>VLOOKUP(B53,'[1]LISTADO ATM'!$A$2:$B$816,2,0)</f>
        <v>ATM Hipermercado Olé Ciudad Juan Bosch</v>
      </c>
      <c r="D53" s="13" t="s">
        <v>18</v>
      </c>
      <c r="E53" s="8">
        <v>335776039</v>
      </c>
    </row>
    <row r="54" spans="1:5" ht="18" x14ac:dyDescent="0.25">
      <c r="A54" s="8" t="str">
        <f>VLOOKUP(B54,'[1]LISTADO ATM'!$A$2:$C$817,3,0)</f>
        <v>NORTE</v>
      </c>
      <c r="B54" s="8">
        <v>604</v>
      </c>
      <c r="C54" s="15" t="str">
        <f>VLOOKUP(B54,'[1]LISTADO ATM'!$A$2:$B$816,2,0)</f>
        <v xml:space="preserve">ATM Oficina Estancia Nueva (Moca) </v>
      </c>
      <c r="D54" s="13" t="s">
        <v>18</v>
      </c>
      <c r="E54" s="8">
        <v>335776099</v>
      </c>
    </row>
    <row r="55" spans="1:5" ht="18" x14ac:dyDescent="0.25">
      <c r="A55" s="8" t="str">
        <f>VLOOKUP(B55,'[1]LISTADO ATM'!$A$2:$C$817,3,0)</f>
        <v>NORTE</v>
      </c>
      <c r="B55" s="8">
        <v>633</v>
      </c>
      <c r="C55" s="15" t="str">
        <f>VLOOKUP(B55,'[1]LISTADO ATM'!$A$2:$B$816,2,0)</f>
        <v xml:space="preserve">ATM Autobanco Las Colinas </v>
      </c>
      <c r="D55" s="13" t="s">
        <v>18</v>
      </c>
      <c r="E55" s="8">
        <v>335776103</v>
      </c>
    </row>
    <row r="56" spans="1:5" ht="18" x14ac:dyDescent="0.25">
      <c r="A56" s="8" t="str">
        <f>VLOOKUP(B56,'[1]LISTADO ATM'!$A$2:$C$817,3,0)</f>
        <v>DISTRITO NACIONAL</v>
      </c>
      <c r="B56" s="8">
        <v>347</v>
      </c>
      <c r="C56" s="15" t="str">
        <f>VLOOKUP(B56,'[1]LISTADO ATM'!$A$2:$B$816,2,0)</f>
        <v>ATM Patio de Colombia</v>
      </c>
      <c r="D56" s="13" t="s">
        <v>18</v>
      </c>
      <c r="E56" s="43">
        <v>335776229</v>
      </c>
    </row>
    <row r="57" spans="1:5" ht="18" x14ac:dyDescent="0.25">
      <c r="A57" s="8" t="str">
        <f>VLOOKUP(B57,'[1]LISTADO ATM'!$A$2:$C$817,3,0)</f>
        <v>DISTRITO NACIONAL</v>
      </c>
      <c r="B57" s="8">
        <v>406</v>
      </c>
      <c r="C57" s="15" t="str">
        <f>VLOOKUP(B57,'[1]LISTADO ATM'!$A$2:$B$816,2,0)</f>
        <v xml:space="preserve">ATM UNP Plaza Lama Máximo Gómez </v>
      </c>
      <c r="D57" s="13" t="s">
        <v>18</v>
      </c>
      <c r="E57" s="19">
        <v>335772891</v>
      </c>
    </row>
    <row r="58" spans="1:5" ht="18" x14ac:dyDescent="0.25">
      <c r="A58" s="8" t="str">
        <f>VLOOKUP(B58,'[1]LISTADO ATM'!$A$2:$C$817,3,0)</f>
        <v>DISTRITO NACIONAL</v>
      </c>
      <c r="B58" s="8">
        <v>915</v>
      </c>
      <c r="C58" s="15" t="str">
        <f>VLOOKUP(B58,'[1]LISTADO ATM'!$A$2:$B$816,2,0)</f>
        <v xml:space="preserve">ATM Multicentro La Sirena Aut. Duarte </v>
      </c>
      <c r="D58" s="13" t="s">
        <v>18</v>
      </c>
      <c r="E58" s="19">
        <v>335774290</v>
      </c>
    </row>
    <row r="59" spans="1:5" ht="18" x14ac:dyDescent="0.25">
      <c r="A59" s="8" t="str">
        <f>VLOOKUP(B59,'[1]LISTADO ATM'!$A$2:$C$817,3,0)</f>
        <v>DISTRITO NACIONAL</v>
      </c>
      <c r="B59" s="8">
        <v>302</v>
      </c>
      <c r="C59" s="15" t="str">
        <f>VLOOKUP(B59,'[1]LISTADO ATM'!$A$2:$B$816,2,0)</f>
        <v xml:space="preserve">ATM S/M Aprezio Los Mameyes  </v>
      </c>
      <c r="D59" s="13" t="s">
        <v>18</v>
      </c>
      <c r="E59" s="19">
        <v>335774986</v>
      </c>
    </row>
    <row r="60" spans="1:5" ht="18" x14ac:dyDescent="0.25">
      <c r="A60" s="8" t="str">
        <f>VLOOKUP(B60,'[1]LISTADO ATM'!$A$2:$C$817,3,0)</f>
        <v>DISTRITO NACIONAL</v>
      </c>
      <c r="B60" s="8">
        <v>355</v>
      </c>
      <c r="C60" s="15" t="str">
        <f>VLOOKUP(B60,'[1]LISTADO ATM'!$A$2:$B$816,2,0)</f>
        <v xml:space="preserve">ATM UNP Metro II </v>
      </c>
      <c r="D60" s="13" t="s">
        <v>18</v>
      </c>
      <c r="E60" s="19">
        <v>335775253</v>
      </c>
    </row>
    <row r="61" spans="1:5" ht="18.75" thickBot="1" x14ac:dyDescent="0.3">
      <c r="A61" s="8" t="str">
        <f>VLOOKUP(B61,'[1]LISTADO ATM'!$A$2:$C$817,3,0)</f>
        <v>DISTRITO NACIONAL</v>
      </c>
      <c r="B61" s="8">
        <v>678</v>
      </c>
      <c r="C61" s="15" t="str">
        <f>VLOOKUP(B61,'[1]LISTADO ATM'!$A$2:$B$816,2,0)</f>
        <v>ATM Eco Petroleo San Isidro</v>
      </c>
      <c r="D61" s="13" t="s">
        <v>18</v>
      </c>
      <c r="E61" s="19">
        <v>335775354</v>
      </c>
    </row>
    <row r="62" spans="1:5" ht="18.75" thickBot="1" x14ac:dyDescent="0.3">
      <c r="A62" s="11" t="s">
        <v>12</v>
      </c>
      <c r="B62" s="20">
        <f>COUNT(B10:B61)</f>
        <v>52</v>
      </c>
      <c r="C62" s="31"/>
      <c r="D62" s="32"/>
      <c r="E62" s="33"/>
    </row>
    <row r="63" spans="1:5" ht="15.75" thickBot="1" x14ac:dyDescent="0.3">
      <c r="E63" s="14"/>
    </row>
    <row r="64" spans="1:5" ht="18.75" thickBot="1" x14ac:dyDescent="0.3">
      <c r="A64" s="28" t="s">
        <v>10</v>
      </c>
      <c r="B64" s="29"/>
      <c r="C64" s="29"/>
      <c r="D64" s="29"/>
      <c r="E64" s="30"/>
    </row>
    <row r="65" spans="1:5" ht="18" x14ac:dyDescent="0.25">
      <c r="A65" s="6" t="s">
        <v>5</v>
      </c>
      <c r="B65" s="7" t="s">
        <v>6</v>
      </c>
      <c r="C65" s="7" t="s">
        <v>7</v>
      </c>
      <c r="D65" s="7" t="s">
        <v>8</v>
      </c>
      <c r="E65" s="7" t="s">
        <v>9</v>
      </c>
    </row>
    <row r="66" spans="1:5" ht="18" x14ac:dyDescent="0.25">
      <c r="A66" s="8" t="str">
        <f>VLOOKUP(B66,'[1]LISTADO ATM'!$A$2:$C$817,3,0)</f>
        <v>DISTRITO NACIONAL</v>
      </c>
      <c r="B66" s="8">
        <v>875</v>
      </c>
      <c r="C66" s="15" t="str">
        <f>VLOOKUP(B66,'[1]LISTADO ATM'!$A$2:$B$816,2,0)</f>
        <v xml:space="preserve">ATM Texaco Aut. Duarte KM 14 1/2 (Los Alcarrizos) </v>
      </c>
      <c r="D66" s="16" t="s">
        <v>11</v>
      </c>
      <c r="E66" s="8">
        <v>335774939</v>
      </c>
    </row>
    <row r="67" spans="1:5" ht="18" x14ac:dyDescent="0.25">
      <c r="A67" s="8" t="str">
        <f>VLOOKUP(B67,'[1]LISTADO ATM'!$A$2:$C$817,3,0)</f>
        <v>ESTE</v>
      </c>
      <c r="B67" s="8">
        <v>429</v>
      </c>
      <c r="C67" s="15" t="str">
        <f>VLOOKUP(B67,'[1]LISTADO ATM'!$A$2:$B$816,2,0)</f>
        <v xml:space="preserve">ATM Oficina Jumbo La Romana </v>
      </c>
      <c r="D67" s="16" t="s">
        <v>11</v>
      </c>
      <c r="E67" s="8">
        <v>335775194</v>
      </c>
    </row>
    <row r="68" spans="1:5" ht="18" x14ac:dyDescent="0.25">
      <c r="A68" s="8" t="str">
        <f>VLOOKUP(B68,'[1]LISTADO ATM'!$A$2:$C$817,3,0)</f>
        <v>NORTE</v>
      </c>
      <c r="B68" s="8">
        <v>136</v>
      </c>
      <c r="C68" s="15" t="str">
        <f>VLOOKUP(B68,'[1]LISTADO ATM'!$A$2:$B$816,2,0)</f>
        <v>ATM S/M Xtra (Santiago)</v>
      </c>
      <c r="D68" s="16" t="s">
        <v>11</v>
      </c>
      <c r="E68" s="8">
        <v>335775343</v>
      </c>
    </row>
    <row r="69" spans="1:5" ht="18" x14ac:dyDescent="0.25">
      <c r="A69" s="8" t="str">
        <f>VLOOKUP(B69,'[1]LISTADO ATM'!$A$2:$C$817,3,0)</f>
        <v>DISTRITO NACIONAL</v>
      </c>
      <c r="B69" s="8">
        <v>312</v>
      </c>
      <c r="C69" s="15" t="str">
        <f>VLOOKUP(B69,'[1]LISTADO ATM'!$A$2:$B$816,2,0)</f>
        <v xml:space="preserve">ATM Oficina Tiradentes II (Naco) </v>
      </c>
      <c r="D69" s="16" t="s">
        <v>11</v>
      </c>
      <c r="E69" s="8">
        <v>335775459</v>
      </c>
    </row>
    <row r="70" spans="1:5" ht="18" x14ac:dyDescent="0.25">
      <c r="A70" s="8" t="str">
        <f>VLOOKUP(B70,'[1]LISTADO ATM'!$A$2:$C$817,3,0)</f>
        <v>SUR</v>
      </c>
      <c r="B70" s="8">
        <v>44</v>
      </c>
      <c r="C70" s="15" t="str">
        <f>VLOOKUP(B70,'[1]LISTADO ATM'!$A$2:$B$816,2,0)</f>
        <v xml:space="preserve">ATM Oficina Pedernales </v>
      </c>
      <c r="D70" s="16" t="s">
        <v>11</v>
      </c>
      <c r="E70" s="8">
        <v>335775478</v>
      </c>
    </row>
    <row r="71" spans="1:5" ht="18" x14ac:dyDescent="0.25">
      <c r="A71" s="8" t="str">
        <f>VLOOKUP(B71,'[1]LISTADO ATM'!$A$2:$C$817,3,0)</f>
        <v>DISTRITO NACIONAL</v>
      </c>
      <c r="B71" s="8">
        <v>24</v>
      </c>
      <c r="C71" s="15" t="str">
        <f>VLOOKUP(B71,'[1]LISTADO ATM'!$A$2:$B$816,2,0)</f>
        <v xml:space="preserve">ATM Oficina Eusebio Manzueta </v>
      </c>
      <c r="D71" s="16" t="s">
        <v>11</v>
      </c>
      <c r="E71" s="8">
        <v>335775838</v>
      </c>
    </row>
    <row r="72" spans="1:5" ht="18" x14ac:dyDescent="0.25">
      <c r="A72" s="8" t="str">
        <f>VLOOKUP(B72,'[1]LISTADO ATM'!$A$2:$C$817,3,0)</f>
        <v>SUR</v>
      </c>
      <c r="B72" s="8">
        <v>301</v>
      </c>
      <c r="C72" s="15" t="str">
        <f>VLOOKUP(B72,'[1]LISTADO ATM'!$A$2:$B$816,2,0)</f>
        <v xml:space="preserve">ATM UNP Alfa y Omega (Barahona) </v>
      </c>
      <c r="D72" s="16" t="s">
        <v>11</v>
      </c>
      <c r="E72" s="8">
        <v>335776035</v>
      </c>
    </row>
    <row r="73" spans="1:5" ht="18" x14ac:dyDescent="0.25">
      <c r="A73" s="8" t="str">
        <f>VLOOKUP(B73,'[1]LISTADO ATM'!$A$2:$C$817,3,0)</f>
        <v>DISTRITO NACIONAL</v>
      </c>
      <c r="B73" s="8">
        <v>26</v>
      </c>
      <c r="C73" s="15" t="str">
        <f>VLOOKUP(B73,'[1]LISTADO ATM'!$A$2:$B$816,2,0)</f>
        <v>ATM S/M Jumbo San Isidro</v>
      </c>
      <c r="D73" s="16" t="s">
        <v>11</v>
      </c>
      <c r="E73" s="8">
        <v>335776050</v>
      </c>
    </row>
    <row r="74" spans="1:5" ht="18" x14ac:dyDescent="0.25">
      <c r="A74" s="8" t="str">
        <f>VLOOKUP(B74,'[1]LISTADO ATM'!$A$2:$C$817,3,0)</f>
        <v>DISTRITO NACIONAL</v>
      </c>
      <c r="B74" s="8">
        <v>569</v>
      </c>
      <c r="C74" s="15" t="str">
        <f>VLOOKUP(B74,'[1]LISTADO ATM'!$A$2:$B$816,2,0)</f>
        <v xml:space="preserve">ATM Superintendencia de Seguros </v>
      </c>
      <c r="D74" s="16" t="s">
        <v>11</v>
      </c>
      <c r="E74" s="43">
        <v>335776262</v>
      </c>
    </row>
    <row r="75" spans="1:5" ht="18" x14ac:dyDescent="0.25">
      <c r="A75" s="8" t="str">
        <f>VLOOKUP(B75,'[1]LISTADO ATM'!$A$2:$C$817,3,0)</f>
        <v>DISTRITO NACIONAL</v>
      </c>
      <c r="B75" s="8">
        <v>784</v>
      </c>
      <c r="C75" s="15" t="str">
        <f>VLOOKUP(B75,'[1]LISTADO ATM'!$A$2:$B$816,2,0)</f>
        <v xml:space="preserve">ATM Tribunal Superior Electoral </v>
      </c>
      <c r="D75" s="16" t="s">
        <v>11</v>
      </c>
      <c r="E75" s="43">
        <v>335776257</v>
      </c>
    </row>
    <row r="76" spans="1:5" ht="18" x14ac:dyDescent="0.25">
      <c r="A76" s="8" t="str">
        <f>VLOOKUP(B76,'[1]LISTADO ATM'!$A$2:$C$817,3,0)</f>
        <v>DISTRITO NACIONAL</v>
      </c>
      <c r="B76" s="8">
        <v>976</v>
      </c>
      <c r="C76" s="15" t="str">
        <f>VLOOKUP(B76,'[1]LISTADO ATM'!$A$2:$B$816,2,0)</f>
        <v xml:space="preserve">ATM Oficina Diamond Plaza I </v>
      </c>
      <c r="D76" s="16" t="s">
        <v>11</v>
      </c>
      <c r="E76" s="43">
        <v>335776245</v>
      </c>
    </row>
    <row r="77" spans="1:5" ht="18" x14ac:dyDescent="0.25">
      <c r="A77" s="8" t="str">
        <f>VLOOKUP(B77,'[1]LISTADO ATM'!$A$2:$C$817,3,0)</f>
        <v>NORTE</v>
      </c>
      <c r="B77" s="8">
        <v>851</v>
      </c>
      <c r="C77" s="15" t="str">
        <f>VLOOKUP(B77,'[1]LISTADO ATM'!$A$2:$B$816,2,0)</f>
        <v xml:space="preserve">ATM Hospital Vinicio Calventi </v>
      </c>
      <c r="D77" s="16" t="s">
        <v>11</v>
      </c>
      <c r="E77" s="43">
        <v>335776237</v>
      </c>
    </row>
    <row r="78" spans="1:5" ht="18" x14ac:dyDescent="0.25">
      <c r="A78" s="8" t="str">
        <f>VLOOKUP(B78,'[1]LISTADO ATM'!$A$2:$C$817,3,0)</f>
        <v>DISTRITO NACIONAL</v>
      </c>
      <c r="B78" s="8">
        <v>904</v>
      </c>
      <c r="C78" s="15" t="str">
        <f>VLOOKUP(B78,'[1]LISTADO ATM'!$A$2:$B$816,2,0)</f>
        <v xml:space="preserve">ATM Oficina Multicentro La Sirena Churchill </v>
      </c>
      <c r="D78" s="16" t="s">
        <v>11</v>
      </c>
      <c r="E78" s="43">
        <v>335776222</v>
      </c>
    </row>
    <row r="79" spans="1:5" ht="18" x14ac:dyDescent="0.25">
      <c r="A79" s="8" t="str">
        <f>VLOOKUP(B79,'[1]LISTADO ATM'!$A$2:$C$817,3,0)</f>
        <v>ESTE</v>
      </c>
      <c r="B79" s="8">
        <v>630</v>
      </c>
      <c r="C79" s="15" t="str">
        <f>VLOOKUP(B79,'[1]LISTADO ATM'!$A$2:$B$816,2,0)</f>
        <v xml:space="preserve">ATM Oficina Plaza Zaglul (SPM) </v>
      </c>
      <c r="D79" s="16" t="s">
        <v>11</v>
      </c>
      <c r="E79" s="43">
        <v>335776200</v>
      </c>
    </row>
    <row r="80" spans="1:5" ht="18" x14ac:dyDescent="0.25">
      <c r="A80" s="8" t="str">
        <f>VLOOKUP(B80,'[1]LISTADO ATM'!$A$2:$C$817,3,0)</f>
        <v>DISTRITO NACIONAL</v>
      </c>
      <c r="B80" s="8">
        <v>587</v>
      </c>
      <c r="C80" s="15" t="str">
        <f>VLOOKUP(B80,'[1]LISTADO ATM'!$A$2:$B$816,2,0)</f>
        <v xml:space="preserve">ATM Cuerpo de Ayudantes Militares </v>
      </c>
      <c r="D80" s="16" t="s">
        <v>11</v>
      </c>
      <c r="E80" s="43">
        <v>335776191</v>
      </c>
    </row>
    <row r="81" spans="1:5" ht="18" x14ac:dyDescent="0.25">
      <c r="A81" s="8" t="str">
        <f>VLOOKUP(B81,'[1]LISTADO ATM'!$A$2:$C$817,3,0)</f>
        <v>DISTRITO NACIONAL</v>
      </c>
      <c r="B81" s="8">
        <v>710</v>
      </c>
      <c r="C81" s="15" t="str">
        <f>VLOOKUP(B81,'[1]LISTADO ATM'!$A$2:$B$816,2,0)</f>
        <v xml:space="preserve">ATM S/M Soberano </v>
      </c>
      <c r="D81" s="16" t="s">
        <v>11</v>
      </c>
      <c r="E81" s="8">
        <v>335776283</v>
      </c>
    </row>
    <row r="82" spans="1:5" ht="18" x14ac:dyDescent="0.25">
      <c r="A82" s="8" t="str">
        <f>VLOOKUP(B82,'[1]LISTADO ATM'!$A$2:$C$817,3,0)</f>
        <v>DISTRITO NACIONAL</v>
      </c>
      <c r="B82" s="8">
        <v>20</v>
      </c>
      <c r="C82" s="15" t="str">
        <f>VLOOKUP(B82,'[1]LISTADO ATM'!$A$2:$B$816,2,0)</f>
        <v>ATM S/M Aprezio Las Palmas</v>
      </c>
      <c r="D82" s="16" t="s">
        <v>11</v>
      </c>
      <c r="E82" s="8">
        <v>335776382</v>
      </c>
    </row>
    <row r="83" spans="1:5" ht="18.75" thickBot="1" x14ac:dyDescent="0.3">
      <c r="A83" s="8" t="str">
        <f>VLOOKUP(B83,'[1]LISTADO ATM'!$A$2:$C$817,3,0)</f>
        <v>DISTRITO NACIONAL</v>
      </c>
      <c r="B83" s="8">
        <v>147</v>
      </c>
      <c r="C83" s="15" t="str">
        <f>VLOOKUP(B83,'[1]LISTADO ATM'!$A$2:$B$816,2,0)</f>
        <v xml:space="preserve">ATM Kiosco Megacentro I </v>
      </c>
      <c r="D83" s="16" t="s">
        <v>11</v>
      </c>
      <c r="E83" s="8">
        <v>335776388</v>
      </c>
    </row>
    <row r="84" spans="1:5" ht="18.75" thickBot="1" x14ac:dyDescent="0.3">
      <c r="A84" s="17" t="s">
        <v>12</v>
      </c>
      <c r="B84" s="20">
        <f>COUNT(B66:B83)</f>
        <v>18</v>
      </c>
      <c r="C84" s="18"/>
      <c r="D84" s="18"/>
      <c r="E84" s="18"/>
    </row>
    <row r="85" spans="1:5" ht="15.75" thickBot="1" x14ac:dyDescent="0.3">
      <c r="E85" s="14"/>
    </row>
    <row r="86" spans="1:5" ht="18.75" thickBot="1" x14ac:dyDescent="0.3">
      <c r="A86" s="28" t="s">
        <v>13</v>
      </c>
      <c r="B86" s="29"/>
      <c r="C86" s="29"/>
      <c r="D86" s="29"/>
      <c r="E86" s="30"/>
    </row>
    <row r="87" spans="1:5" ht="18" x14ac:dyDescent="0.25">
      <c r="A87" s="6" t="s">
        <v>5</v>
      </c>
      <c r="B87" s="7" t="s">
        <v>6</v>
      </c>
      <c r="C87" s="7" t="s">
        <v>7</v>
      </c>
      <c r="D87" s="7" t="s">
        <v>8</v>
      </c>
      <c r="E87" s="7" t="s">
        <v>9</v>
      </c>
    </row>
    <row r="88" spans="1:5" ht="18" x14ac:dyDescent="0.25">
      <c r="A88" s="15" t="str">
        <f>VLOOKUP(B88,'[1]LISTADO ATM'!$A$2:$C$817,3,0)</f>
        <v>DISTRITO NACIONAL</v>
      </c>
      <c r="B88" s="8">
        <v>719</v>
      </c>
      <c r="C88" s="15" t="str">
        <f>VLOOKUP(B88,'[1]LISTADO ATM'!$A$2:$B$816,2,0)</f>
        <v xml:space="preserve">ATM Ayuntamiento Municipal San Luís </v>
      </c>
      <c r="D88" s="15" t="s">
        <v>14</v>
      </c>
      <c r="E88" s="8">
        <v>335769547</v>
      </c>
    </row>
    <row r="89" spans="1:5" ht="18" x14ac:dyDescent="0.25">
      <c r="A89" s="15" t="str">
        <f>VLOOKUP(B89,'[1]LISTADO ATM'!$A$2:$C$817,3,0)</f>
        <v>DISTRITO NACIONAL</v>
      </c>
      <c r="B89" s="8">
        <v>407</v>
      </c>
      <c r="C89" s="15" t="str">
        <f>VLOOKUP(B89,'[1]LISTADO ATM'!$A$2:$B$816,2,0)</f>
        <v xml:space="preserve">ATM Multicentro La Sirena Villa Mella </v>
      </c>
      <c r="D89" s="15" t="s">
        <v>14</v>
      </c>
      <c r="E89" s="19">
        <v>335775228</v>
      </c>
    </row>
    <row r="90" spans="1:5" ht="18" x14ac:dyDescent="0.25">
      <c r="A90" s="15" t="str">
        <f>VLOOKUP(B90,'[1]LISTADO ATM'!$A$2:$C$817,3,0)</f>
        <v>DISTRITO NACIONAL</v>
      </c>
      <c r="B90" s="8">
        <v>515</v>
      </c>
      <c r="C90" s="15" t="str">
        <f>VLOOKUP(B90,'[1]LISTADO ATM'!$A$2:$B$816,2,0)</f>
        <v xml:space="preserve">ATM Oficina Agora Mall I </v>
      </c>
      <c r="D90" s="15" t="s">
        <v>14</v>
      </c>
      <c r="E90" s="19">
        <v>335775267</v>
      </c>
    </row>
    <row r="91" spans="1:5" ht="18" x14ac:dyDescent="0.25">
      <c r="A91" s="15" t="str">
        <f>VLOOKUP(B91,'[1]LISTADO ATM'!$A$2:$C$817,3,0)</f>
        <v>DISTRITO NACIONAL</v>
      </c>
      <c r="B91" s="8">
        <v>561</v>
      </c>
      <c r="C91" s="15" t="str">
        <f>VLOOKUP(B91,'[1]LISTADO ATM'!$A$2:$B$816,2,0)</f>
        <v xml:space="preserve">ATM Comando Regional P.N. S.D. Este </v>
      </c>
      <c r="D91" s="15" t="s">
        <v>14</v>
      </c>
      <c r="E91" s="44">
        <v>335776263</v>
      </c>
    </row>
    <row r="92" spans="1:5" ht="18" x14ac:dyDescent="0.25">
      <c r="A92" s="15" t="str">
        <f>VLOOKUP(B92,'[1]LISTADO ATM'!$A$2:$C$817,3,0)</f>
        <v>DISTRITO NACIONAL</v>
      </c>
      <c r="B92" s="8">
        <v>566</v>
      </c>
      <c r="C92" s="15" t="str">
        <f>VLOOKUP(B92,'[1]LISTADO ATM'!$A$2:$B$816,2,0)</f>
        <v xml:space="preserve">ATM Hiper Olé Aut. Duarte </v>
      </c>
      <c r="D92" s="15" t="s">
        <v>14</v>
      </c>
      <c r="E92" s="44">
        <v>335776209</v>
      </c>
    </row>
    <row r="93" spans="1:5" ht="18" x14ac:dyDescent="0.25">
      <c r="A93" s="15" t="str">
        <f>VLOOKUP(B93,'[1]LISTADO ATM'!$A$2:$C$817,3,0)</f>
        <v>DISTRITO NACIONAL</v>
      </c>
      <c r="B93" s="8">
        <v>194</v>
      </c>
      <c r="C93" s="15" t="str">
        <f>VLOOKUP(B93,'[1]LISTADO ATM'!$A$2:$B$816,2,0)</f>
        <v xml:space="preserve">ATM UNP Pantoja </v>
      </c>
      <c r="D93" s="15" t="s">
        <v>14</v>
      </c>
      <c r="E93" s="44">
        <v>335776186</v>
      </c>
    </row>
    <row r="94" spans="1:5" ht="18" x14ac:dyDescent="0.25">
      <c r="A94" s="15" t="str">
        <f>VLOOKUP(B94,'[1]LISTADO ATM'!$A$2:$C$817,3,0)</f>
        <v>DISTRITO NACIONAL</v>
      </c>
      <c r="B94" s="8">
        <v>13</v>
      </c>
      <c r="C94" s="15" t="str">
        <f>VLOOKUP(B94,'[1]LISTADO ATM'!$A$2:$B$816,2,0)</f>
        <v xml:space="preserve">ATM CDEEE </v>
      </c>
      <c r="D94" s="15" t="s">
        <v>14</v>
      </c>
      <c r="E94" s="44">
        <v>335776178</v>
      </c>
    </row>
    <row r="95" spans="1:5" ht="18" x14ac:dyDescent="0.25">
      <c r="A95" s="15" t="str">
        <f>VLOOKUP(B95,'[1]LISTADO ATM'!$A$2:$C$817,3,0)</f>
        <v>ESTE</v>
      </c>
      <c r="B95" s="8">
        <v>293</v>
      </c>
      <c r="C95" s="15" t="str">
        <f>VLOOKUP(B95,'[1]LISTADO ATM'!$A$2:$B$816,2,0)</f>
        <v xml:space="preserve">ATM S/M Nueva Visión (San Pedro) </v>
      </c>
      <c r="D95" s="15" t="s">
        <v>14</v>
      </c>
      <c r="E95" s="19">
        <v>335776394</v>
      </c>
    </row>
    <row r="96" spans="1:5" ht="18.75" thickBot="1" x14ac:dyDescent="0.3">
      <c r="A96" s="11" t="s">
        <v>12</v>
      </c>
      <c r="B96" s="21">
        <f>COUNT(B88:B95)</f>
        <v>8</v>
      </c>
      <c r="C96" s="18"/>
      <c r="D96" s="9"/>
      <c r="E96" s="10"/>
    </row>
    <row r="97" spans="1:6" ht="15.75" thickBot="1" x14ac:dyDescent="0.3">
      <c r="E97" s="14"/>
    </row>
    <row r="98" spans="1:6" ht="18.75" thickBot="1" x14ac:dyDescent="0.3">
      <c r="A98" s="37" t="s">
        <v>15</v>
      </c>
      <c r="B98" s="38"/>
      <c r="E98" s="14"/>
    </row>
    <row r="99" spans="1:6" ht="18.75" thickBot="1" x14ac:dyDescent="0.3">
      <c r="A99" s="39">
        <f>+B84+B96</f>
        <v>26</v>
      </c>
      <c r="B99" s="40"/>
      <c r="E99" s="14"/>
    </row>
    <row r="100" spans="1:6" ht="15.75" thickBot="1" x14ac:dyDescent="0.3">
      <c r="E100" s="14"/>
    </row>
    <row r="101" spans="1:6" ht="18.75" thickBot="1" x14ac:dyDescent="0.3">
      <c r="A101" s="28" t="s">
        <v>16</v>
      </c>
      <c r="B101" s="29"/>
      <c r="C101" s="29"/>
      <c r="D101" s="29"/>
      <c r="E101" s="30"/>
    </row>
    <row r="102" spans="1:6" ht="18" x14ac:dyDescent="0.25">
      <c r="A102" s="6" t="s">
        <v>5</v>
      </c>
      <c r="B102" s="7" t="s">
        <v>6</v>
      </c>
      <c r="C102" s="12" t="s">
        <v>7</v>
      </c>
      <c r="D102" s="41" t="s">
        <v>8</v>
      </c>
      <c r="E102" s="42"/>
    </row>
    <row r="103" spans="1:6" ht="18" x14ac:dyDescent="0.25">
      <c r="A103" s="8" t="str">
        <f>VLOOKUP(B103,'[1]LISTADO ATM'!$A$2:$C$817,3,0)</f>
        <v>DISTRITO NACIONAL</v>
      </c>
      <c r="B103" s="8">
        <v>382</v>
      </c>
      <c r="C103" s="15" t="str">
        <f>VLOOKUP(B103,'[1]LISTADO ATM'!$A$2:$B$816,2,0)</f>
        <v>ATM Estación del Metro María Montés</v>
      </c>
      <c r="D103" s="23" t="s">
        <v>19</v>
      </c>
      <c r="E103" s="24"/>
    </row>
    <row r="104" spans="1:6" ht="18" x14ac:dyDescent="0.25">
      <c r="A104" s="8" t="str">
        <f>VLOOKUP(B104,'[1]LISTADO ATM'!$A$2:$C$817,3,0)</f>
        <v>NORTE</v>
      </c>
      <c r="B104" s="8">
        <v>632</v>
      </c>
      <c r="C104" s="15" t="str">
        <f>VLOOKUP(B104,'[1]LISTADO ATM'!$A$2:$B$816,2,0)</f>
        <v xml:space="preserve">ATM Autobanco Gurabo </v>
      </c>
      <c r="D104" s="23" t="s">
        <v>17</v>
      </c>
      <c r="E104" s="24"/>
    </row>
    <row r="105" spans="1:6" ht="18" x14ac:dyDescent="0.25">
      <c r="A105" s="8" t="str">
        <f>VLOOKUP(B105,'[1]LISTADO ATM'!$A$2:$C$817,3,0)</f>
        <v>NORTE</v>
      </c>
      <c r="B105" s="8">
        <v>9</v>
      </c>
      <c r="C105" s="15" t="str">
        <f>VLOOKUP(B105,'[1]LISTADO ATM'!$A$2:$B$816,2,0)</f>
        <v>ATM Hispañiola Fresh Fruit</v>
      </c>
      <c r="D105" s="23" t="s">
        <v>17</v>
      </c>
      <c r="E105" s="24"/>
    </row>
    <row r="106" spans="1:6" ht="18" x14ac:dyDescent="0.25">
      <c r="A106" s="8" t="str">
        <f>VLOOKUP(B106,'[1]LISTADO ATM'!$A$2:$C$817,3,0)</f>
        <v>NORTE</v>
      </c>
      <c r="B106" s="8">
        <v>307</v>
      </c>
      <c r="C106" s="15" t="str">
        <f>VLOOKUP(B106,'[1]LISTADO ATM'!$A$2:$B$816,2,0)</f>
        <v>ATM Oficina Nagua II</v>
      </c>
      <c r="D106" s="23" t="s">
        <v>17</v>
      </c>
      <c r="E106" s="24"/>
    </row>
    <row r="107" spans="1:6" ht="18" x14ac:dyDescent="0.25">
      <c r="A107" s="8" t="str">
        <f>VLOOKUP(B107,'[1]LISTADO ATM'!$A$2:$C$817,3,0)</f>
        <v>SUR</v>
      </c>
      <c r="B107" s="8">
        <v>342</v>
      </c>
      <c r="C107" s="15" t="str">
        <f>VLOOKUP(B107,'[1]LISTADO ATM'!$A$2:$B$816,2,0)</f>
        <v>ATM Oficina Obras Públicas Azua</v>
      </c>
      <c r="D107" s="23" t="s">
        <v>17</v>
      </c>
      <c r="E107" s="24"/>
    </row>
    <row r="108" spans="1:6" ht="18" x14ac:dyDescent="0.25">
      <c r="A108" s="8" t="str">
        <f>VLOOKUP(B108,'[1]LISTADO ATM'!$A$2:$C$817,3,0)</f>
        <v>ESTE</v>
      </c>
      <c r="B108" s="8">
        <v>353</v>
      </c>
      <c r="C108" s="15" t="str">
        <f>VLOOKUP(B108,'[1]LISTADO ATM'!$A$2:$B$816,2,0)</f>
        <v xml:space="preserve">ATM Estación Boulevard Juan Dolio </v>
      </c>
      <c r="D108" s="23" t="s">
        <v>17</v>
      </c>
      <c r="E108" s="24"/>
    </row>
    <row r="109" spans="1:6" ht="18" x14ac:dyDescent="0.25">
      <c r="A109" s="8" t="str">
        <f>VLOOKUP(B109,'[1]LISTADO ATM'!$A$2:$C$817,3,0)</f>
        <v>DISTRITO NACIONAL</v>
      </c>
      <c r="B109" s="8">
        <v>354</v>
      </c>
      <c r="C109" s="15" t="str">
        <f>VLOOKUP(B109,'[1]LISTADO ATM'!$A$2:$B$816,2,0)</f>
        <v xml:space="preserve">ATM Oficina Núñez de Cáceres II </v>
      </c>
      <c r="D109" s="23" t="s">
        <v>19</v>
      </c>
      <c r="E109" s="24"/>
    </row>
    <row r="110" spans="1:6" ht="18" x14ac:dyDescent="0.25">
      <c r="A110" s="8" t="str">
        <f>VLOOKUP(B110,'[1]LISTADO ATM'!$A$2:$C$817,3,0)</f>
        <v>NORTE</v>
      </c>
      <c r="B110" s="8">
        <v>496</v>
      </c>
      <c r="C110" s="15" t="str">
        <f>VLOOKUP(B110,'[1]LISTADO ATM'!$A$2:$B$816,2,0)</f>
        <v xml:space="preserve">ATM Multicentro La Sirena Bonao </v>
      </c>
      <c r="D110" s="23" t="s">
        <v>17</v>
      </c>
      <c r="E110" s="24"/>
    </row>
    <row r="111" spans="1:6" ht="18" x14ac:dyDescent="0.25">
      <c r="A111" s="8" t="str">
        <f>VLOOKUP(B111,'[1]LISTADO ATM'!$A$2:$C$817,3,0)</f>
        <v>DISTRITO NACIONAL</v>
      </c>
      <c r="B111" s="8">
        <v>549</v>
      </c>
      <c r="C111" s="15" t="str">
        <f>VLOOKUP(B111,'[1]LISTADO ATM'!$A$2:$B$816,2,0)</f>
        <v xml:space="preserve">ATM Ministerio de Turismo (Oficinas Gubernamentales) </v>
      </c>
      <c r="D111" s="23" t="s">
        <v>17</v>
      </c>
      <c r="E111" s="24"/>
      <c r="F111" t="s">
        <v>24</v>
      </c>
    </row>
    <row r="112" spans="1:6" ht="18" x14ac:dyDescent="0.25">
      <c r="A112" s="8" t="str">
        <f>VLOOKUP(B112,'[1]LISTADO ATM'!$A$2:$C$817,3,0)</f>
        <v>DISTRITO NACIONAL</v>
      </c>
      <c r="B112" s="8">
        <v>554</v>
      </c>
      <c r="C112" s="15" t="str">
        <f>VLOOKUP(B112,'[1]LISTADO ATM'!$A$2:$B$816,2,0)</f>
        <v xml:space="preserve">ATM Oficina Isabel La Católica I </v>
      </c>
      <c r="D112" s="23" t="s">
        <v>17</v>
      </c>
      <c r="E112" s="24"/>
    </row>
    <row r="113" spans="1:5" ht="18" x14ac:dyDescent="0.25">
      <c r="A113" s="8" t="str">
        <f>VLOOKUP(B113,'[1]LISTADO ATM'!$A$2:$C$817,3,0)</f>
        <v>DISTRITO NACIONAL</v>
      </c>
      <c r="B113" s="8">
        <v>563</v>
      </c>
      <c r="C113" s="15" t="str">
        <f>VLOOKUP(B113,'[1]LISTADO ATM'!$A$2:$B$816,2,0)</f>
        <v xml:space="preserve">ATM Base Aérea San Isidro </v>
      </c>
      <c r="D113" s="23" t="s">
        <v>17</v>
      </c>
      <c r="E113" s="24"/>
    </row>
    <row r="114" spans="1:5" ht="18" x14ac:dyDescent="0.25">
      <c r="A114" s="8" t="str">
        <f>VLOOKUP(B114,'[1]LISTADO ATM'!$A$2:$C$817,3,0)</f>
        <v>DISTRITO NACIONAL</v>
      </c>
      <c r="B114" s="8">
        <v>565</v>
      </c>
      <c r="C114" s="15" t="str">
        <f>VLOOKUP(B114,'[1]LISTADO ATM'!$A$2:$B$816,2,0)</f>
        <v xml:space="preserve">ATM S/M La Cadena Núñez de Cáceres </v>
      </c>
      <c r="D114" s="23" t="s">
        <v>17</v>
      </c>
      <c r="E114" s="24"/>
    </row>
    <row r="115" spans="1:5" ht="18" x14ac:dyDescent="0.25">
      <c r="A115" s="8" t="str">
        <f>VLOOKUP(B115,'[1]LISTADO ATM'!$A$2:$C$817,3,0)</f>
        <v>DISTRITO NACIONAL</v>
      </c>
      <c r="B115" s="8">
        <v>583</v>
      </c>
      <c r="C115" s="15" t="str">
        <f>VLOOKUP(B115,'[1]LISTADO ATM'!$A$2:$B$816,2,0)</f>
        <v xml:space="preserve">ATM Ministerio Fuerzas Armadas I </v>
      </c>
      <c r="D115" s="23" t="s">
        <v>17</v>
      </c>
      <c r="E115" s="24"/>
    </row>
    <row r="116" spans="1:5" ht="18" x14ac:dyDescent="0.25">
      <c r="A116" s="8" t="str">
        <f>VLOOKUP(B116,'[1]LISTADO ATM'!$A$2:$C$817,3,0)</f>
        <v>DISTRITO NACIONAL</v>
      </c>
      <c r="B116" s="8">
        <v>655</v>
      </c>
      <c r="C116" s="15" t="str">
        <f>VLOOKUP(B116,'[1]LISTADO ATM'!$A$2:$B$816,2,0)</f>
        <v>ATM Farmacia Sandra</v>
      </c>
      <c r="D116" s="23" t="s">
        <v>17</v>
      </c>
      <c r="E116" s="24"/>
    </row>
    <row r="117" spans="1:5" ht="18" x14ac:dyDescent="0.25">
      <c r="A117" s="8" t="str">
        <f>VLOOKUP(B117,'[1]LISTADO ATM'!$A$2:$C$817,3,0)</f>
        <v>DISTRITO NACIONAL</v>
      </c>
      <c r="B117" s="8">
        <v>690</v>
      </c>
      <c r="C117" s="15" t="str">
        <f>VLOOKUP(B117,'[1]LISTADO ATM'!$A$2:$B$816,2,0)</f>
        <v>ATM Eco Petroleo Esperanza</v>
      </c>
      <c r="D117" s="23" t="s">
        <v>17</v>
      </c>
      <c r="E117" s="24"/>
    </row>
    <row r="118" spans="1:5" ht="18" x14ac:dyDescent="0.25">
      <c r="A118" s="8" t="str">
        <f>VLOOKUP(B118,'[1]LISTADO ATM'!$A$2:$C$817,3,0)</f>
        <v>DISTRITO NACIONAL</v>
      </c>
      <c r="B118" s="8">
        <v>698</v>
      </c>
      <c r="C118" s="15" t="str">
        <f>VLOOKUP(B118,'[1]LISTADO ATM'!$A$2:$B$816,2,0)</f>
        <v>ATM Parador Bellamar</v>
      </c>
      <c r="D118" s="23" t="s">
        <v>17</v>
      </c>
      <c r="E118" s="24"/>
    </row>
    <row r="119" spans="1:5" ht="18" x14ac:dyDescent="0.25">
      <c r="A119" s="8" t="str">
        <f>VLOOKUP(B119,'[1]LISTADO ATM'!$A$2:$C$817,3,0)</f>
        <v>NORTE</v>
      </c>
      <c r="B119" s="8">
        <v>746</v>
      </c>
      <c r="C119" s="15" t="str">
        <f>VLOOKUP(B119,'[1]LISTADO ATM'!$A$2:$B$816,2,0)</f>
        <v xml:space="preserve">ATM Oficina Las Terrenas </v>
      </c>
      <c r="D119" s="23" t="s">
        <v>17</v>
      </c>
      <c r="E119" s="24"/>
    </row>
    <row r="120" spans="1:5" ht="18" x14ac:dyDescent="0.25">
      <c r="A120" s="8" t="str">
        <f>VLOOKUP(B120,'[1]LISTADO ATM'!$A$2:$C$817,3,0)</f>
        <v>ESTE</v>
      </c>
      <c r="B120" s="8">
        <v>776</v>
      </c>
      <c r="C120" s="15" t="str">
        <f>VLOOKUP(B120,'[1]LISTADO ATM'!$A$2:$B$816,2,0)</f>
        <v xml:space="preserve">ATM Oficina Monte Plata </v>
      </c>
      <c r="D120" s="23" t="s">
        <v>17</v>
      </c>
      <c r="E120" s="24"/>
    </row>
    <row r="121" spans="1:5" ht="18" x14ac:dyDescent="0.25">
      <c r="A121" s="8" t="str">
        <f>VLOOKUP(B121,'[1]LISTADO ATM'!$A$2:$C$817,3,0)</f>
        <v>DISTRITO NACIONAL</v>
      </c>
      <c r="B121" s="8">
        <v>815</v>
      </c>
      <c r="C121" s="15" t="str">
        <f>VLOOKUP(B121,'[1]LISTADO ATM'!$A$2:$B$816,2,0)</f>
        <v xml:space="preserve">ATM Oficina Atalaya del Mar </v>
      </c>
      <c r="D121" s="23" t="s">
        <v>19</v>
      </c>
      <c r="E121" s="24"/>
    </row>
    <row r="122" spans="1:5" ht="18" x14ac:dyDescent="0.25">
      <c r="A122" s="8" t="str">
        <f>VLOOKUP(B122,'[1]LISTADO ATM'!$A$2:$C$817,3,0)</f>
        <v>ESTE</v>
      </c>
      <c r="B122" s="8">
        <v>838</v>
      </c>
      <c r="C122" s="15" t="str">
        <f>VLOOKUP(B122,'[1]LISTADO ATM'!$A$2:$B$816,2,0)</f>
        <v xml:space="preserve">ATM UNP Consuelo </v>
      </c>
      <c r="D122" s="23" t="s">
        <v>19</v>
      </c>
      <c r="E122" s="24"/>
    </row>
    <row r="123" spans="1:5" ht="18" x14ac:dyDescent="0.25">
      <c r="A123" s="8" t="str">
        <f>VLOOKUP(B123,'[1]LISTADO ATM'!$A$2:$C$817,3,0)</f>
        <v>DISTRITO NACIONAL</v>
      </c>
      <c r="B123" s="8">
        <v>883</v>
      </c>
      <c r="C123" s="15" t="str">
        <f>VLOOKUP(B123,'[1]LISTADO ATM'!$A$2:$B$816,2,0)</f>
        <v xml:space="preserve">ATM Oficina Filadelfia Plaza </v>
      </c>
      <c r="D123" s="23" t="s">
        <v>19</v>
      </c>
      <c r="E123" s="24"/>
    </row>
    <row r="124" spans="1:5" ht="18" x14ac:dyDescent="0.25">
      <c r="A124" s="8" t="str">
        <f>VLOOKUP(B124,'[1]LISTADO ATM'!$A$2:$C$817,3,0)</f>
        <v>NORTE</v>
      </c>
      <c r="B124" s="8">
        <v>910</v>
      </c>
      <c r="C124" s="15" t="str">
        <f>VLOOKUP(B124,'[1]LISTADO ATM'!$A$2:$B$816,2,0)</f>
        <v xml:space="preserve">ATM Oficina El Sol II (Santiago) </v>
      </c>
      <c r="D124" s="23" t="s">
        <v>19</v>
      </c>
      <c r="E124" s="24"/>
    </row>
    <row r="125" spans="1:5" ht="18" x14ac:dyDescent="0.25">
      <c r="A125" s="8" t="str">
        <f>VLOOKUP(B125,'[1]LISTADO ATM'!$A$2:$C$817,3,0)</f>
        <v>DISTRITO NACIONAL</v>
      </c>
      <c r="B125" s="8">
        <v>911</v>
      </c>
      <c r="C125" s="15" t="str">
        <f>VLOOKUP(B125,'[1]LISTADO ATM'!$A$2:$B$816,2,0)</f>
        <v xml:space="preserve">ATM Oficina Venezuela II </v>
      </c>
      <c r="D125" s="23" t="s">
        <v>19</v>
      </c>
      <c r="E125" s="24"/>
    </row>
    <row r="126" spans="1:5" ht="18" x14ac:dyDescent="0.25">
      <c r="A126" s="8" t="str">
        <f>VLOOKUP(B126,'[1]LISTADO ATM'!$A$2:$C$817,3,0)</f>
        <v>DISTRITO NACIONAL</v>
      </c>
      <c r="B126" s="8">
        <v>918</v>
      </c>
      <c r="C126" s="15" t="str">
        <f>VLOOKUP(B126,'[1]LISTADO ATM'!$A$2:$B$816,2,0)</f>
        <v xml:space="preserve">ATM S/M Liverpool de la Jacobo Majluta </v>
      </c>
      <c r="D126" s="23" t="s">
        <v>19</v>
      </c>
      <c r="E126" s="24"/>
    </row>
    <row r="127" spans="1:5" ht="18" x14ac:dyDescent="0.25">
      <c r="A127" s="8" t="str">
        <f>VLOOKUP(B127,'[1]LISTADO ATM'!$A$2:$C$817,3,0)</f>
        <v>DISTRITO NACIONAL</v>
      </c>
      <c r="B127" s="8">
        <v>938</v>
      </c>
      <c r="C127" s="15" t="str">
        <f>VLOOKUP(B127,'[1]LISTADO ATM'!$A$2:$B$816,2,0)</f>
        <v xml:space="preserve">ATM Autobanco Oficina Filadelfia Plaza </v>
      </c>
      <c r="D127" s="23" t="s">
        <v>17</v>
      </c>
      <c r="E127" s="24"/>
    </row>
    <row r="128" spans="1:5" ht="18" x14ac:dyDescent="0.25">
      <c r="A128" s="8" t="str">
        <f>VLOOKUP(B128,'[1]LISTADO ATM'!$A$2:$C$817,3,0)</f>
        <v>DISTRITO NACIONAL</v>
      </c>
      <c r="B128" s="8">
        <v>949</v>
      </c>
      <c r="C128" s="15" t="str">
        <f>VLOOKUP(B128,'[1]LISTADO ATM'!$A$2:$B$816,2,0)</f>
        <v xml:space="preserve">ATM S/M Bravo San Isidro Coral Mall </v>
      </c>
      <c r="D128" s="23" t="s">
        <v>19</v>
      </c>
      <c r="E128" s="24"/>
    </row>
    <row r="129" spans="1:5" ht="18.75" thickBot="1" x14ac:dyDescent="0.3">
      <c r="A129" s="8" t="str">
        <f>VLOOKUP(B129,'[1]LISTADO ATM'!$A$2:$C$817,3,0)</f>
        <v>DISTRITO NACIONAL</v>
      </c>
      <c r="B129" s="8">
        <v>980</v>
      </c>
      <c r="C129" s="15" t="str">
        <f>VLOOKUP(B129,'[1]LISTADO ATM'!$A$2:$B$816,2,0)</f>
        <v xml:space="preserve">ATM Oficina Bella Vista Mall II </v>
      </c>
      <c r="D129" s="23" t="s">
        <v>17</v>
      </c>
      <c r="E129" s="24"/>
    </row>
    <row r="130" spans="1:5" ht="18.75" thickBot="1" x14ac:dyDescent="0.3">
      <c r="A130" s="11" t="s">
        <v>12</v>
      </c>
      <c r="B130" s="22">
        <f>COUNT(B103:B129)</f>
        <v>27</v>
      </c>
      <c r="C130" s="18"/>
      <c r="D130" s="9"/>
      <c r="E130" s="10"/>
    </row>
  </sheetData>
  <mergeCells count="38">
    <mergeCell ref="D103:E103"/>
    <mergeCell ref="D105:E105"/>
    <mergeCell ref="D108:E108"/>
    <mergeCell ref="A86:E86"/>
    <mergeCell ref="A98:B98"/>
    <mergeCell ref="A99:B99"/>
    <mergeCell ref="A101:E101"/>
    <mergeCell ref="D102:E102"/>
    <mergeCell ref="A1:E1"/>
    <mergeCell ref="A8:E8"/>
    <mergeCell ref="C62:E62"/>
    <mergeCell ref="A64:E64"/>
    <mergeCell ref="A2:E2"/>
    <mergeCell ref="A3:E3"/>
    <mergeCell ref="D104:E104"/>
    <mergeCell ref="D109:E109"/>
    <mergeCell ref="D106:E106"/>
    <mergeCell ref="D107:E107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9:E129"/>
    <mergeCell ref="D125:E125"/>
    <mergeCell ref="D126:E126"/>
    <mergeCell ref="D127:E127"/>
    <mergeCell ref="D128:E128"/>
  </mergeCells>
  <phoneticPr fontId="11" type="noConversion"/>
  <conditionalFormatting sqref="E103">
    <cfRule type="duplicateValues" dxfId="111" priority="321"/>
  </conditionalFormatting>
  <conditionalFormatting sqref="E130:E1048576 E84:E86 E96:E102 E1:E9 E62:E64 E88">
    <cfRule type="duplicateValues" dxfId="110" priority="1194"/>
  </conditionalFormatting>
  <conditionalFormatting sqref="B131:B1048576 B85:B86 B97:B101 B63:B64 B66:B67 B88:B89 B10:B61 B1:B8">
    <cfRule type="duplicateValues" dxfId="109" priority="1820"/>
    <cfRule type="duplicateValues" dxfId="108" priority="1821"/>
  </conditionalFormatting>
  <conditionalFormatting sqref="B131:B1048576 B85:B86 B97:B101 B63:B64 B66:B67 B88:B89 B10:B61 B103:B129 B1:B8">
    <cfRule type="duplicateValues" dxfId="107" priority="1842"/>
  </conditionalFormatting>
  <conditionalFormatting sqref="E67">
    <cfRule type="duplicateValues" dxfId="106" priority="266"/>
  </conditionalFormatting>
  <conditionalFormatting sqref="E89">
    <cfRule type="duplicateValues" dxfId="105" priority="2091"/>
  </conditionalFormatting>
  <conditionalFormatting sqref="B1:B1048576">
    <cfRule type="duplicateValues" dxfId="104" priority="174"/>
  </conditionalFormatting>
  <conditionalFormatting sqref="E104">
    <cfRule type="duplicateValues" dxfId="103" priority="157"/>
  </conditionalFormatting>
  <conditionalFormatting sqref="E10">
    <cfRule type="duplicateValues" dxfId="102" priority="152"/>
  </conditionalFormatting>
  <conditionalFormatting sqref="E130:E1048576 E1:E104">
    <cfRule type="duplicateValues" dxfId="101" priority="151"/>
  </conditionalFormatting>
  <conditionalFormatting sqref="E11">
    <cfRule type="duplicateValues" dxfId="100" priority="150"/>
  </conditionalFormatting>
  <conditionalFormatting sqref="E12">
    <cfRule type="duplicateValues" dxfId="99" priority="149"/>
  </conditionalFormatting>
  <conditionalFormatting sqref="E13">
    <cfRule type="duplicateValues" dxfId="98" priority="148"/>
  </conditionalFormatting>
  <conditionalFormatting sqref="E14">
    <cfRule type="duplicateValues" dxfId="97" priority="147"/>
  </conditionalFormatting>
  <conditionalFormatting sqref="E15">
    <cfRule type="duplicateValues" dxfId="96" priority="146"/>
  </conditionalFormatting>
  <conditionalFormatting sqref="E16">
    <cfRule type="duplicateValues" dxfId="95" priority="145"/>
  </conditionalFormatting>
  <conditionalFormatting sqref="E17">
    <cfRule type="duplicateValues" dxfId="94" priority="144"/>
  </conditionalFormatting>
  <conditionalFormatting sqref="E18">
    <cfRule type="duplicateValues" dxfId="93" priority="143"/>
  </conditionalFormatting>
  <conditionalFormatting sqref="E18">
    <cfRule type="duplicateValues" dxfId="92" priority="142"/>
  </conditionalFormatting>
  <conditionalFormatting sqref="E19:E20">
    <cfRule type="duplicateValues" dxfId="91" priority="141"/>
  </conditionalFormatting>
  <conditionalFormatting sqref="E23">
    <cfRule type="duplicateValues" dxfId="90" priority="135"/>
  </conditionalFormatting>
  <conditionalFormatting sqref="E22">
    <cfRule type="duplicateValues" dxfId="89" priority="136"/>
  </conditionalFormatting>
  <conditionalFormatting sqref="E24">
    <cfRule type="duplicateValues" dxfId="88" priority="133"/>
  </conditionalFormatting>
  <conditionalFormatting sqref="E25:E27">
    <cfRule type="duplicateValues" dxfId="87" priority="134"/>
  </conditionalFormatting>
  <conditionalFormatting sqref="E28">
    <cfRule type="duplicateValues" dxfId="86" priority="132"/>
  </conditionalFormatting>
  <conditionalFormatting sqref="E29:E32">
    <cfRule type="duplicateValues" dxfId="85" priority="131"/>
  </conditionalFormatting>
  <conditionalFormatting sqref="E33:E34">
    <cfRule type="duplicateValues" dxfId="84" priority="130"/>
  </conditionalFormatting>
  <conditionalFormatting sqref="E35">
    <cfRule type="duplicateValues" dxfId="83" priority="129"/>
  </conditionalFormatting>
  <conditionalFormatting sqref="E36">
    <cfRule type="duplicateValues" dxfId="82" priority="128"/>
  </conditionalFormatting>
  <conditionalFormatting sqref="E37:E39">
    <cfRule type="duplicateValues" dxfId="81" priority="127"/>
  </conditionalFormatting>
  <conditionalFormatting sqref="E40:E42">
    <cfRule type="duplicateValues" dxfId="80" priority="126"/>
  </conditionalFormatting>
  <conditionalFormatting sqref="E40:E42">
    <cfRule type="duplicateValues" dxfId="79" priority="125"/>
  </conditionalFormatting>
  <conditionalFormatting sqref="E105">
    <cfRule type="duplicateValues" dxfId="78" priority="122"/>
  </conditionalFormatting>
  <conditionalFormatting sqref="E105">
    <cfRule type="duplicateValues" dxfId="77" priority="121"/>
  </conditionalFormatting>
  <conditionalFormatting sqref="E106">
    <cfRule type="duplicateValues" dxfId="76" priority="102"/>
  </conditionalFormatting>
  <conditionalFormatting sqref="E106">
    <cfRule type="duplicateValues" dxfId="75" priority="101"/>
  </conditionalFormatting>
  <conditionalFormatting sqref="E107">
    <cfRule type="duplicateValues" dxfId="74" priority="100"/>
  </conditionalFormatting>
  <conditionalFormatting sqref="E107">
    <cfRule type="duplicateValues" dxfId="73" priority="99"/>
  </conditionalFormatting>
  <conditionalFormatting sqref="E108">
    <cfRule type="duplicateValues" dxfId="72" priority="98"/>
  </conditionalFormatting>
  <conditionalFormatting sqref="E108">
    <cfRule type="duplicateValues" dxfId="71" priority="97"/>
  </conditionalFormatting>
  <conditionalFormatting sqref="E109">
    <cfRule type="duplicateValues" dxfId="70" priority="96"/>
  </conditionalFormatting>
  <conditionalFormatting sqref="E109">
    <cfRule type="duplicateValues" dxfId="69" priority="95"/>
  </conditionalFormatting>
  <conditionalFormatting sqref="E110">
    <cfRule type="duplicateValues" dxfId="68" priority="88"/>
  </conditionalFormatting>
  <conditionalFormatting sqref="E110">
    <cfRule type="duplicateValues" dxfId="67" priority="87"/>
  </conditionalFormatting>
  <conditionalFormatting sqref="E111">
    <cfRule type="duplicateValues" dxfId="66" priority="84"/>
  </conditionalFormatting>
  <conditionalFormatting sqref="E111">
    <cfRule type="duplicateValues" dxfId="65" priority="83"/>
  </conditionalFormatting>
  <conditionalFormatting sqref="E112">
    <cfRule type="duplicateValues" dxfId="64" priority="80"/>
  </conditionalFormatting>
  <conditionalFormatting sqref="E112">
    <cfRule type="duplicateValues" dxfId="63" priority="79"/>
  </conditionalFormatting>
  <conditionalFormatting sqref="E113">
    <cfRule type="duplicateValues" dxfId="62" priority="78"/>
  </conditionalFormatting>
  <conditionalFormatting sqref="E113">
    <cfRule type="duplicateValues" dxfId="61" priority="77"/>
  </conditionalFormatting>
  <conditionalFormatting sqref="E114">
    <cfRule type="duplicateValues" dxfId="60" priority="74"/>
  </conditionalFormatting>
  <conditionalFormatting sqref="E114">
    <cfRule type="duplicateValues" dxfId="59" priority="73"/>
  </conditionalFormatting>
  <conditionalFormatting sqref="E115">
    <cfRule type="duplicateValues" dxfId="58" priority="70"/>
  </conditionalFormatting>
  <conditionalFormatting sqref="E115">
    <cfRule type="duplicateValues" dxfId="57" priority="69"/>
  </conditionalFormatting>
  <conditionalFormatting sqref="E116">
    <cfRule type="duplicateValues" dxfId="56" priority="66"/>
  </conditionalFormatting>
  <conditionalFormatting sqref="E116">
    <cfRule type="duplicateValues" dxfId="55" priority="65"/>
  </conditionalFormatting>
  <conditionalFormatting sqref="E117">
    <cfRule type="duplicateValues" dxfId="54" priority="62"/>
  </conditionalFormatting>
  <conditionalFormatting sqref="E117">
    <cfRule type="duplicateValues" dxfId="53" priority="61"/>
  </conditionalFormatting>
  <conditionalFormatting sqref="E118">
    <cfRule type="duplicateValues" dxfId="52" priority="58"/>
  </conditionalFormatting>
  <conditionalFormatting sqref="E118">
    <cfRule type="duplicateValues" dxfId="51" priority="57"/>
  </conditionalFormatting>
  <conditionalFormatting sqref="E119">
    <cfRule type="duplicateValues" dxfId="50" priority="56"/>
  </conditionalFormatting>
  <conditionalFormatting sqref="E119">
    <cfRule type="duplicateValues" dxfId="49" priority="55"/>
  </conditionalFormatting>
  <conditionalFormatting sqref="E120">
    <cfRule type="duplicateValues" dxfId="48" priority="52"/>
  </conditionalFormatting>
  <conditionalFormatting sqref="E120">
    <cfRule type="duplicateValues" dxfId="47" priority="51"/>
  </conditionalFormatting>
  <conditionalFormatting sqref="E121">
    <cfRule type="duplicateValues" dxfId="46" priority="48"/>
  </conditionalFormatting>
  <conditionalFormatting sqref="E121">
    <cfRule type="duplicateValues" dxfId="45" priority="47"/>
  </conditionalFormatting>
  <conditionalFormatting sqref="E122">
    <cfRule type="duplicateValues" dxfId="44" priority="44"/>
  </conditionalFormatting>
  <conditionalFormatting sqref="E122">
    <cfRule type="duplicateValues" dxfId="43" priority="43"/>
  </conditionalFormatting>
  <conditionalFormatting sqref="E123">
    <cfRule type="duplicateValues" dxfId="42" priority="40"/>
  </conditionalFormatting>
  <conditionalFormatting sqref="E123">
    <cfRule type="duplicateValues" dxfId="41" priority="39"/>
  </conditionalFormatting>
  <conditionalFormatting sqref="E124">
    <cfRule type="duplicateValues" dxfId="40" priority="36"/>
  </conditionalFormatting>
  <conditionalFormatting sqref="E124">
    <cfRule type="duplicateValues" dxfId="39" priority="35"/>
  </conditionalFormatting>
  <conditionalFormatting sqref="E125">
    <cfRule type="duplicateValues" dxfId="38" priority="32"/>
  </conditionalFormatting>
  <conditionalFormatting sqref="E125">
    <cfRule type="duplicateValues" dxfId="37" priority="31"/>
  </conditionalFormatting>
  <conditionalFormatting sqref="E126">
    <cfRule type="duplicateValues" dxfId="36" priority="30"/>
  </conditionalFormatting>
  <conditionalFormatting sqref="E126">
    <cfRule type="duplicateValues" dxfId="35" priority="29"/>
  </conditionalFormatting>
  <conditionalFormatting sqref="E127">
    <cfRule type="duplicateValues" dxfId="34" priority="26"/>
  </conditionalFormatting>
  <conditionalFormatting sqref="E127">
    <cfRule type="duplicateValues" dxfId="33" priority="25"/>
  </conditionalFormatting>
  <conditionalFormatting sqref="E128">
    <cfRule type="duplicateValues" dxfId="32" priority="24"/>
  </conditionalFormatting>
  <conditionalFormatting sqref="E128">
    <cfRule type="duplicateValues" dxfId="31" priority="23"/>
  </conditionalFormatting>
  <conditionalFormatting sqref="E129">
    <cfRule type="duplicateValues" dxfId="30" priority="20"/>
  </conditionalFormatting>
  <conditionalFormatting sqref="E129">
    <cfRule type="duplicateValues" dxfId="29" priority="19"/>
  </conditionalFormatting>
  <conditionalFormatting sqref="E44:E50">
    <cfRule type="duplicateValues" dxfId="28" priority="18"/>
  </conditionalFormatting>
  <conditionalFormatting sqref="E45">
    <cfRule type="duplicateValues" dxfId="27" priority="17"/>
  </conditionalFormatting>
  <conditionalFormatting sqref="E46">
    <cfRule type="duplicateValues" dxfId="26" priority="16"/>
  </conditionalFormatting>
  <conditionalFormatting sqref="E47">
    <cfRule type="duplicateValues" dxfId="25" priority="15"/>
  </conditionalFormatting>
  <conditionalFormatting sqref="E48">
    <cfRule type="duplicateValues" dxfId="24" priority="14"/>
  </conditionalFormatting>
  <conditionalFormatting sqref="E49">
    <cfRule type="duplicateValues" dxfId="23" priority="13"/>
  </conditionalFormatting>
  <conditionalFormatting sqref="E50">
    <cfRule type="duplicateValues" dxfId="22" priority="12"/>
  </conditionalFormatting>
  <conditionalFormatting sqref="E52">
    <cfRule type="duplicateValues" dxfId="21" priority="10"/>
  </conditionalFormatting>
  <conditionalFormatting sqref="E53">
    <cfRule type="duplicateValues" dxfId="20" priority="9"/>
  </conditionalFormatting>
  <conditionalFormatting sqref="E54">
    <cfRule type="duplicateValues" dxfId="19" priority="8"/>
  </conditionalFormatting>
  <conditionalFormatting sqref="E55">
    <cfRule type="duplicateValues" dxfId="18" priority="7"/>
  </conditionalFormatting>
  <conditionalFormatting sqref="E56">
    <cfRule type="duplicateValues" dxfId="17" priority="6"/>
  </conditionalFormatting>
  <conditionalFormatting sqref="E57">
    <cfRule type="duplicateValues" dxfId="16" priority="5"/>
  </conditionalFormatting>
  <conditionalFormatting sqref="E58">
    <cfRule type="duplicateValues" dxfId="15" priority="4"/>
  </conditionalFormatting>
  <conditionalFormatting sqref="E60">
    <cfRule type="duplicateValues" dxfId="14" priority="2"/>
  </conditionalFormatting>
  <conditionalFormatting sqref="E61">
    <cfRule type="duplicateValues" dxfId="13" priority="1"/>
  </conditionalFormatting>
  <conditionalFormatting sqref="E66 E11:E61">
    <cfRule type="duplicateValues" dxfId="12" priority="3408"/>
  </conditionalFormatting>
  <conditionalFormatting sqref="B68:B83">
    <cfRule type="duplicateValues" dxfId="11" priority="3813"/>
    <cfRule type="duplicateValues" dxfId="10" priority="3814"/>
  </conditionalFormatting>
  <conditionalFormatting sqref="B68:B83">
    <cfRule type="duplicateValues" dxfId="9" priority="3815"/>
  </conditionalFormatting>
  <conditionalFormatting sqref="E68:E83">
    <cfRule type="duplicateValues" dxfId="8" priority="3816"/>
  </conditionalFormatting>
  <conditionalFormatting sqref="E90:E95">
    <cfRule type="duplicateValues" dxfId="7" priority="3849"/>
  </conditionalFormatting>
  <conditionalFormatting sqref="B90:B95">
    <cfRule type="duplicateValues" dxfId="6" priority="3850"/>
    <cfRule type="duplicateValues" dxfId="5" priority="3851"/>
  </conditionalFormatting>
  <conditionalFormatting sqref="B90:B95">
    <cfRule type="duplicateValues" dxfId="4" priority="3852"/>
  </conditionalFormatting>
  <conditionalFormatting sqref="B103:B129">
    <cfRule type="duplicateValues" dxfId="3" priority="3886"/>
    <cfRule type="duplicateValues" dxfId="2" priority="3887"/>
  </conditionalFormatting>
  <conditionalFormatting sqref="E51:E61">
    <cfRule type="duplicateValues" dxfId="1" priority="3920"/>
  </conditionalFormatting>
  <conditionalFormatting sqref="E59:E61">
    <cfRule type="duplicateValues" dxfId="0" priority="392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2021-01-29T21:22:39Z</dcterms:modified>
</cp:coreProperties>
</file>