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9\"/>
    </mc:Choice>
  </mc:AlternateContent>
  <xr:revisionPtr revIDLastSave="0" documentId="8_{8A9C1640-F554-4983-8B8C-BAC804C2733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externalReferences>
    <externalReference r:id="rId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2" i="1" l="1"/>
  <c r="A82" i="1"/>
  <c r="C81" i="1"/>
  <c r="A81" i="1"/>
  <c r="C83" i="1"/>
  <c r="A83" i="1"/>
  <c r="C80" i="1"/>
  <c r="A80" i="1"/>
  <c r="C27" i="1"/>
  <c r="A27" i="1"/>
  <c r="C26" i="1"/>
  <c r="A26" i="1"/>
  <c r="C46" i="1"/>
  <c r="A46" i="1"/>
  <c r="C45" i="1"/>
  <c r="A45" i="1"/>
  <c r="C44" i="1"/>
  <c r="A44" i="1"/>
  <c r="C25" i="1"/>
  <c r="A25" i="1"/>
  <c r="A65" i="1" l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A43" i="1"/>
  <c r="C43" i="1"/>
  <c r="A24" i="1"/>
  <c r="C24" i="1"/>
  <c r="A23" i="1"/>
  <c r="C23" i="1"/>
  <c r="A42" i="1"/>
  <c r="C42" i="1"/>
  <c r="A21" i="1"/>
  <c r="A22" i="1"/>
  <c r="C21" i="1"/>
  <c r="C22" i="1"/>
  <c r="B47" i="1"/>
  <c r="A20" i="1"/>
  <c r="C20" i="1"/>
  <c r="A41" i="1"/>
  <c r="C41" i="1"/>
  <c r="A40" i="1"/>
  <c r="C40" i="1"/>
  <c r="B28" i="1" l="1"/>
  <c r="B11" i="1"/>
  <c r="A63" i="1"/>
  <c r="A64" i="1"/>
  <c r="C64" i="1"/>
  <c r="C63" i="1"/>
  <c r="A18" i="1"/>
  <c r="A19" i="1"/>
  <c r="C18" i="1"/>
  <c r="C19" i="1"/>
  <c r="A17" i="1" l="1"/>
  <c r="C17" i="1"/>
  <c r="A38" i="1"/>
  <c r="A39" i="1"/>
  <c r="C38" i="1"/>
  <c r="C39" i="1"/>
  <c r="A15" i="1"/>
  <c r="A16" i="1"/>
  <c r="A10" i="1"/>
  <c r="C10" i="1"/>
  <c r="B85" i="1"/>
  <c r="A35" i="1"/>
  <c r="A36" i="1"/>
  <c r="A37" i="1"/>
  <c r="A59" i="1"/>
  <c r="A60" i="1"/>
  <c r="A61" i="1"/>
  <c r="A62" i="1"/>
  <c r="A84" i="1"/>
  <c r="C59" i="1"/>
  <c r="C60" i="1"/>
  <c r="C61" i="1"/>
  <c r="C62" i="1"/>
  <c r="C84" i="1"/>
  <c r="C15" i="1"/>
  <c r="C16" i="1"/>
  <c r="C37" i="1"/>
  <c r="C36" i="1"/>
  <c r="C35" i="1"/>
  <c r="A34" i="1"/>
  <c r="C34" i="1"/>
  <c r="A57" i="1" l="1"/>
  <c r="C57" i="1"/>
  <c r="C58" i="1"/>
  <c r="A58" i="1"/>
  <c r="A56" i="1" l="1"/>
  <c r="C56" i="1"/>
  <c r="A33" i="1" l="1"/>
  <c r="C33" i="1"/>
  <c r="A55" i="1" l="1"/>
  <c r="C55" i="1"/>
  <c r="C54" i="1" l="1"/>
  <c r="A54" i="1"/>
  <c r="C32" i="1"/>
  <c r="A32" i="1"/>
  <c r="A50" i="1" l="1"/>
</calcChain>
</file>

<file path=xl/sharedStrings.xml><?xml version="1.0" encoding="utf-8"?>
<sst xmlns="http://schemas.openxmlformats.org/spreadsheetml/2006/main" count="96" uniqueCount="24">
  <si>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</si>
  <si>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</si>
  <si>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</si>
  <si>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</si>
  <si>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</si>
  <si>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</si>
  <si>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</si>
  <si>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</si>
  <si>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</si>
  <si>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</si>
  <si>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</si>
  <si>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</si>
  <si>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</si>
  <si>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</si>
  <si>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</si>
  <si>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</si>
  <si>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</si>
  <si>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</si>
  <si>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</si>
  <si>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</si>
  <si>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1 Gavetas Vacias y 2 Fallando</t>
  </si>
  <si>
    <t>28/1/2021 17:00 PM</t>
  </si>
  <si>
    <t>29/1/2021 06:00 AM</t>
  </si>
  <si>
    <t>335775268 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</si>
</sst>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"/>
  <sheetViews>
    <sheetView tabSelected="1" topLeftCell="A64" zoomScale="80" zoomScaleNormal="80" workbookViewId="0">
      <selection activeCell="G82" sqref="G82"/>
    </sheetView>
  </sheetViews>
  <sheetFormatPr defaultColWidth="52.6640625" defaultRowHeight="14.4" x14ac:dyDescent="0.3"/>
  <cols>
    <col min="1" max="1" width="25.6640625" bestFit="1" customWidth="1"/>
    <col min="2" max="2" width="21.6640625" style="14" bestFit="1" customWidth="1"/>
    <col min="3" max="3" width="57.44140625" customWidth="1"/>
    <col min="4" max="4" width="39.33203125" bestFit="1" customWidth="1"/>
    <col min="5" max="5" width="12.44140625" bestFit="1" customWidth="1"/>
  </cols>
  <sheetData>
    <row r="1" spans="1:5" ht="23.4" x14ac:dyDescent="0.3">
      <c r="A1" s="24" t="s">
        <v>0</v>
      </c>
      <c r="B1" s="25"/>
      <c r="C1" s="25"/>
      <c r="D1" s="25"/>
      <c r="E1" s="26"/>
    </row>
    <row r="2" spans="1:5" ht="23.4" x14ac:dyDescent="0.3">
      <c r="A2" s="24" t="s">
        <v>1</v>
      </c>
      <c r="B2" s="25"/>
      <c r="C2" s="25"/>
      <c r="D2" s="25"/>
      <c r="E2" s="26"/>
    </row>
    <row r="3" spans="1:5" ht="26.4" x14ac:dyDescent="0.3">
      <c r="A3" s="33" t="s">
        <v>0</v>
      </c>
      <c r="B3" s="34"/>
      <c r="C3" s="34"/>
      <c r="D3" s="34"/>
      <c r="E3" s="35"/>
    </row>
    <row r="4" spans="1:5" x14ac:dyDescent="0.3">
      <c r="E4" s="14"/>
    </row>
    <row r="5" spans="1:5" ht="18" thickBot="1" x14ac:dyDescent="0.35">
      <c r="A5" s="1" t="s">
        <v>2</v>
      </c>
      <c r="B5" s="2" t="s">
        <v>21</v>
      </c>
      <c r="C5" s="3"/>
      <c r="D5" s="4"/>
      <c r="E5" s="5"/>
    </row>
    <row r="6" spans="1:5" ht="18" thickBot="1" x14ac:dyDescent="0.35">
      <c r="A6" s="1" t="s">
        <v>3</v>
      </c>
      <c r="B6" s="2" t="s">
        <v>22</v>
      </c>
      <c r="C6" s="3"/>
      <c r="D6" s="4"/>
      <c r="E6" s="5"/>
    </row>
    <row r="7" spans="1:5" ht="15" thickBot="1" x14ac:dyDescent="0.35">
      <c r="E7" s="14"/>
    </row>
    <row r="8" spans="1:5" ht="18" thickBot="1" x14ac:dyDescent="0.35">
      <c r="A8" s="27" t="s">
        <v>4</v>
      </c>
      <c r="B8" s="28"/>
      <c r="C8" s="28"/>
      <c r="D8" s="28"/>
      <c r="E8" s="29"/>
    </row>
    <row r="9" spans="1:5" ht="17.399999999999999" x14ac:dyDescent="0.3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" thickBot="1" x14ac:dyDescent="0.35">
      <c r="A10" s="8" t="e">
        <f>VLOOKUP(B10,'[1]LISTADO ATM'!$A$2:$C$817,3,0)</f>
        <v>#N/A</v>
      </c>
      <c r="B10" s="8"/>
      <c r="C10" s="15" t="e">
        <f>VLOOKUP(B10,'[1]LISTADO ATM'!$A$2:$B$816,2,0)</f>
        <v>#N/A</v>
      </c>
      <c r="D10" s="13" t="s">
        <v>18</v>
      </c>
      <c r="E10" s="8"/>
    </row>
    <row r="11" spans="1:5" ht="18" thickBot="1" x14ac:dyDescent="0.35">
      <c r="A11" s="11" t="s">
        <v>12</v>
      </c>
      <c r="B11" s="20">
        <f>COUNT(B10:B10)</f>
        <v>0</v>
      </c>
      <c r="C11" s="30"/>
      <c r="D11" s="31"/>
      <c r="E11" s="32"/>
    </row>
    <row r="12" spans="1:5" ht="15" thickBot="1" x14ac:dyDescent="0.35">
      <c r="E12" s="14"/>
    </row>
    <row r="13" spans="1:5" ht="18" thickBot="1" x14ac:dyDescent="0.35">
      <c r="A13" s="27" t="s">
        <v>10</v>
      </c>
      <c r="B13" s="28"/>
      <c r="C13" s="28"/>
      <c r="D13" s="28"/>
      <c r="E13" s="29"/>
    </row>
    <row r="14" spans="1:5" ht="17.399999999999999" x14ac:dyDescent="0.3">
      <c r="A14" s="6" t="s">
        <v>5</v>
      </c>
      <c r="B14" s="7" t="s">
        <v>6</v>
      </c>
      <c r="C14" s="7" t="s">
        <v>7</v>
      </c>
      <c r="D14" s="7" t="s">
        <v>8</v>
      </c>
      <c r="E14" s="7" t="s">
        <v>9</v>
      </c>
    </row>
    <row r="15" spans="1:5" ht="17.399999999999999" x14ac:dyDescent="0.3">
      <c r="A15" s="8" t="str">
        <f>VLOOKUP(B15,'[1]LISTADO ATM'!$A$2:$C$817,3,0)</f>
        <v>DISTRITO NACIONAL</v>
      </c>
      <c r="B15" s="8">
        <v>875</v>
      </c>
      <c r="C15" s="15" t="str">
        <f>VLOOKUP(B15,'[1]LISTADO ATM'!$A$2:$B$816,2,0)</f>
        <v xml:space="preserve">ATM Texaco Aut. Duarte KM 14 1/2 (Los Alcarrizos) </v>
      </c>
      <c r="D15" s="16" t="s">
        <v>11</v>
      </c>
      <c r="E15" s="8">
        <v>335774939</v>
      </c>
    </row>
    <row r="16" spans="1:5" ht="17.399999999999999" x14ac:dyDescent="0.3">
      <c r="A16" s="8" t="str">
        <f>VLOOKUP(B16,'[1]LISTADO ATM'!$A$2:$C$817,3,0)</f>
        <v>DISTRITO NACIONAL</v>
      </c>
      <c r="B16" s="8">
        <v>889</v>
      </c>
      <c r="C16" s="15" t="str">
        <f>VLOOKUP(B16,'[1]LISTADO ATM'!$A$2:$B$816,2,0)</f>
        <v>ATM Oficina Plaza Lama Máximo Gómez II</v>
      </c>
      <c r="D16" s="16" t="s">
        <v>11</v>
      </c>
      <c r="E16" s="8">
        <v>335774945</v>
      </c>
    </row>
    <row r="17" spans="1:5" ht="17.399999999999999" x14ac:dyDescent="0.3">
      <c r="A17" s="8" t="str">
        <f>VLOOKUP(B17,'[1]LISTADO ATM'!$A$2:$C$817,3,0)</f>
        <v>DISTRITO NACIONAL</v>
      </c>
      <c r="B17" s="8">
        <v>813</v>
      </c>
      <c r="C17" s="15" t="str">
        <f>VLOOKUP(B17,'[1]LISTADO ATM'!$A$2:$B$816,2,0)</f>
        <v>ATM Occidental Mall</v>
      </c>
      <c r="D17" s="16" t="s">
        <v>11</v>
      </c>
      <c r="E17" s="8">
        <v>335775039</v>
      </c>
    </row>
    <row r="18" spans="1:5" ht="17.399999999999999" x14ac:dyDescent="0.3">
      <c r="A18" s="8" t="str">
        <f>VLOOKUP(B18,'[1]LISTADO ATM'!$A$2:$C$817,3,0)</f>
        <v>DISTRITO NACIONAL</v>
      </c>
      <c r="B18" s="8">
        <v>29</v>
      </c>
      <c r="C18" s="15" t="str">
        <f>VLOOKUP(B18,'[1]LISTADO ATM'!$A$2:$B$816,2,0)</f>
        <v xml:space="preserve">ATM AFP </v>
      </c>
      <c r="D18" s="16" t="s">
        <v>11</v>
      </c>
      <c r="E18" s="8">
        <v>335775108</v>
      </c>
    </row>
    <row r="19" spans="1:5" ht="17.399999999999999" x14ac:dyDescent="0.3">
      <c r="A19" s="8" t="str">
        <f>VLOOKUP(B19,'[1]LISTADO ATM'!$A$2:$C$817,3,0)</f>
        <v>NORTE</v>
      </c>
      <c r="B19" s="8">
        <v>687</v>
      </c>
      <c r="C19" s="15" t="str">
        <f>VLOOKUP(B19,'[1]LISTADO ATM'!$A$2:$B$816,2,0)</f>
        <v>ATM Oficina Monterrico II</v>
      </c>
      <c r="D19" s="16" t="s">
        <v>11</v>
      </c>
      <c r="E19" s="8">
        <v>335775111</v>
      </c>
    </row>
    <row r="20" spans="1:5" ht="17.399999999999999" x14ac:dyDescent="0.3">
      <c r="A20" s="8" t="str">
        <f>VLOOKUP(B20,'[1]LISTADO ATM'!$A$2:$C$817,3,0)</f>
        <v>ESTE</v>
      </c>
      <c r="B20" s="8">
        <v>429</v>
      </c>
      <c r="C20" s="15" t="str">
        <f>VLOOKUP(B20,'[1]LISTADO ATM'!$A$2:$B$816,2,0)</f>
        <v xml:space="preserve">ATM Oficina Jumbo La Romana </v>
      </c>
      <c r="D20" s="16" t="s">
        <v>11</v>
      </c>
      <c r="E20" s="8">
        <v>335775194</v>
      </c>
    </row>
    <row r="21" spans="1:5" ht="17.399999999999999" x14ac:dyDescent="0.3">
      <c r="A21" s="8" t="str">
        <f>VLOOKUP(B21,'[1]LISTADO ATM'!$A$2:$C$817,3,0)</f>
        <v>DISTRITO NACIONAL</v>
      </c>
      <c r="B21" s="8">
        <v>755</v>
      </c>
      <c r="C21" s="15" t="str">
        <f>VLOOKUP(B21,'[1]LISTADO ATM'!$A$2:$B$816,2,0)</f>
        <v xml:space="preserve">ATM Oficina Galería del Este (Plaza) </v>
      </c>
      <c r="D21" s="16" t="s">
        <v>11</v>
      </c>
      <c r="E21" s="8">
        <v>335775227</v>
      </c>
    </row>
    <row r="22" spans="1:5" ht="17.399999999999999" x14ac:dyDescent="0.3">
      <c r="A22" s="8" t="str">
        <f>VLOOKUP(B22,'[1]LISTADO ATM'!$A$2:$C$817,3,0)</f>
        <v>DISTRITO NACIONAL</v>
      </c>
      <c r="B22" s="8">
        <v>23</v>
      </c>
      <c r="C22" s="15" t="str">
        <f>VLOOKUP(B22,'[1]LISTADO ATM'!$A$2:$B$816,2,0)</f>
        <v xml:space="preserve">ATM Oficina México </v>
      </c>
      <c r="D22" s="16" t="s">
        <v>11</v>
      </c>
      <c r="E22" s="8">
        <v>335775239</v>
      </c>
    </row>
    <row r="23" spans="1:5" ht="17.399999999999999" x14ac:dyDescent="0.3">
      <c r="A23" s="8" t="str">
        <f>VLOOKUP(B23,'[1]LISTADO ATM'!$A$2:$C$817,3,0)</f>
        <v>NORTE</v>
      </c>
      <c r="B23" s="8">
        <v>728</v>
      </c>
      <c r="C23" s="15" t="str">
        <f>VLOOKUP(B23,'[1]LISTADO ATM'!$A$2:$B$816,2,0)</f>
        <v xml:space="preserve">ATM UNP La Vega Oficina Regional Norcentral </v>
      </c>
      <c r="D23" s="16" t="s">
        <v>11</v>
      </c>
      <c r="E23" s="8">
        <v>335775251</v>
      </c>
    </row>
    <row r="24" spans="1:5" ht="17.399999999999999" x14ac:dyDescent="0.3">
      <c r="A24" s="8" t="str">
        <f>VLOOKUP(B24,'[1]LISTADO ATM'!$A$2:$C$817,3,0)</f>
        <v>DISTRITO NACIONAL</v>
      </c>
      <c r="B24" s="8">
        <v>628</v>
      </c>
      <c r="C24" s="15" t="str">
        <f>VLOOKUP(B24,'[1]LISTADO ATM'!$A$2:$B$816,2,0)</f>
        <v xml:space="preserve">ATM Autobanco San Isidro </v>
      </c>
      <c r="D24" s="16" t="s">
        <v>11</v>
      </c>
      <c r="E24" s="8">
        <v>335775252</v>
      </c>
    </row>
    <row r="25" spans="1:5" ht="17.399999999999999" x14ac:dyDescent="0.3">
      <c r="A25" s="8" t="str">
        <f>VLOOKUP(B25,'[1]LISTADO ATM'!$A$2:$C$817,3,0)</f>
        <v>NORTE</v>
      </c>
      <c r="B25" s="8">
        <v>950</v>
      </c>
      <c r="C25" s="15" t="str">
        <f>VLOOKUP(B25,'[1]LISTADO ATM'!$A$2:$B$816,2,0)</f>
        <v xml:space="preserve">ATM Oficina Monterrico </v>
      </c>
      <c r="D25" s="16" t="s">
        <v>11</v>
      </c>
      <c r="E25" s="8">
        <v>335775048</v>
      </c>
    </row>
    <row r="26" spans="1:5" ht="17.399999999999999" x14ac:dyDescent="0.3">
      <c r="A26" s="8" t="str">
        <f>VLOOKUP(B26,'[1]LISTADO ATM'!$A$2:$C$817,3,0)</f>
        <v>DISTRITO NACIONAL</v>
      </c>
      <c r="B26" s="8">
        <v>981</v>
      </c>
      <c r="C26" s="15" t="str">
        <f>VLOOKUP(B26,'[1]LISTADO ATM'!$A$2:$B$816,2,0)</f>
        <v xml:space="preserve">ATM Edificio 911 </v>
      </c>
      <c r="D26" s="16" t="s">
        <v>11</v>
      </c>
      <c r="E26" s="8">
        <v>335775263</v>
      </c>
    </row>
    <row r="27" spans="1:5" ht="18" thickBot="1" x14ac:dyDescent="0.35">
      <c r="A27" s="8" t="str">
        <f>VLOOKUP(B27,'[1]LISTADO ATM'!$A$2:$C$817,3,0)</f>
        <v>DISTRITO NACIONAL</v>
      </c>
      <c r="B27" s="8">
        <v>717</v>
      </c>
      <c r="C27" s="15" t="str">
        <f>VLOOKUP(B27,'[1]LISTADO ATM'!$A$2:$B$816,2,0)</f>
        <v xml:space="preserve">ATM Oficina Los Alcarrizos </v>
      </c>
      <c r="D27" s="16" t="s">
        <v>11</v>
      </c>
      <c r="E27" s="8" t="s">
        <v>23</v>
      </c>
    </row>
    <row r="28" spans="1:5" ht="18" thickBot="1" x14ac:dyDescent="0.35">
      <c r="A28" s="17" t="s">
        <v>12</v>
      </c>
      <c r="B28" s="20">
        <f>COUNT(B15:B27)</f>
        <v>13</v>
      </c>
      <c r="C28" s="18"/>
      <c r="D28" s="18"/>
      <c r="E28" s="18"/>
    </row>
    <row r="29" spans="1:5" ht="15" thickBot="1" x14ac:dyDescent="0.35">
      <c r="E29" s="14"/>
    </row>
    <row r="30" spans="1:5" ht="18" thickBot="1" x14ac:dyDescent="0.35">
      <c r="A30" s="27" t="s">
        <v>13</v>
      </c>
      <c r="B30" s="28"/>
      <c r="C30" s="28"/>
      <c r="D30" s="28"/>
      <c r="E30" s="29"/>
    </row>
    <row r="31" spans="1:5" ht="17.399999999999999" x14ac:dyDescent="0.3">
      <c r="A31" s="6" t="s">
        <v>5</v>
      </c>
      <c r="B31" s="7" t="s">
        <v>6</v>
      </c>
      <c r="C31" s="7" t="s">
        <v>7</v>
      </c>
      <c r="D31" s="7" t="s">
        <v>8</v>
      </c>
      <c r="E31" s="7" t="s">
        <v>9</v>
      </c>
    </row>
    <row r="32" spans="1:5" ht="17.399999999999999" x14ac:dyDescent="0.3">
      <c r="A32" s="15" t="str">
        <f>VLOOKUP(B32,'[1]LISTADO ATM'!$A$2:$C$817,3,0)</f>
        <v>DISTRITO NACIONAL</v>
      </c>
      <c r="B32" s="8">
        <v>719</v>
      </c>
      <c r="C32" s="15" t="str">
        <f>VLOOKUP(B32,'[1]LISTADO ATM'!$A$2:$B$816,2,0)</f>
        <v xml:space="preserve">ATM Ayuntamiento Municipal San Luís </v>
      </c>
      <c r="D32" s="15" t="s">
        <v>14</v>
      </c>
      <c r="E32" s="8">
        <v>335769547</v>
      </c>
    </row>
    <row r="33" spans="1:5" ht="17.399999999999999" x14ac:dyDescent="0.3">
      <c r="A33" s="15" t="str">
        <f>VLOOKUP(B33,'[1]LISTADO ATM'!$A$2:$C$817,3,0)</f>
        <v>DISTRITO NACIONAL</v>
      </c>
      <c r="B33" s="8">
        <v>406</v>
      </c>
      <c r="C33" s="15" t="str">
        <f>VLOOKUP(B33,'[1]LISTADO ATM'!$A$2:$B$816,2,0)</f>
        <v xml:space="preserve">ATM UNP Plaza Lama Máximo Gómez </v>
      </c>
      <c r="D33" s="15" t="s">
        <v>14</v>
      </c>
      <c r="E33" s="19">
        <v>335772891</v>
      </c>
    </row>
    <row r="34" spans="1:5" ht="17.399999999999999" x14ac:dyDescent="0.3">
      <c r="A34" s="15" t="str">
        <f>VLOOKUP(B34,'[1]LISTADO ATM'!$A$2:$C$817,3,0)</f>
        <v>DISTRITO NACIONAL</v>
      </c>
      <c r="B34" s="8">
        <v>915</v>
      </c>
      <c r="C34" s="15" t="str">
        <f>VLOOKUP(B34,'[1]LISTADO ATM'!$A$2:$B$816,2,0)</f>
        <v xml:space="preserve">ATM Multicentro La Sirena Aut. Duarte </v>
      </c>
      <c r="D34" s="15" t="s">
        <v>14</v>
      </c>
      <c r="E34" s="19">
        <v>335774290</v>
      </c>
    </row>
    <row r="35" spans="1:5" ht="17.399999999999999" x14ac:dyDescent="0.3">
      <c r="A35" s="15" t="str">
        <f>VLOOKUP(B35,'[1]LISTADO ATM'!$A$2:$C$817,3,0)</f>
        <v>NORTE</v>
      </c>
      <c r="B35" s="8">
        <v>779</v>
      </c>
      <c r="C35" s="15" t="str">
        <f>VLOOKUP(B35,'[1]LISTADO ATM'!$A$2:$B$816,2,0)</f>
        <v xml:space="preserve">ATM Zona Franca Esperanza I (Mao) </v>
      </c>
      <c r="D35" s="15" t="s">
        <v>14</v>
      </c>
      <c r="E35" s="19">
        <v>335774911</v>
      </c>
    </row>
    <row r="36" spans="1:5" ht="17.399999999999999" x14ac:dyDescent="0.3">
      <c r="A36" s="15" t="str">
        <f>VLOOKUP(B36,'[1]LISTADO ATM'!$A$2:$C$817,3,0)</f>
        <v>ESTE</v>
      </c>
      <c r="B36" s="8">
        <v>795</v>
      </c>
      <c r="C36" s="15" t="str">
        <f>VLOOKUP(B36,'[1]LISTADO ATM'!$A$2:$B$816,2,0)</f>
        <v xml:space="preserve">ATM UNP Guaymate (La Romana) </v>
      </c>
      <c r="D36" s="15" t="s">
        <v>14</v>
      </c>
      <c r="E36" s="19">
        <v>335774924</v>
      </c>
    </row>
    <row r="37" spans="1:5" ht="17.399999999999999" x14ac:dyDescent="0.3">
      <c r="A37" s="15" t="str">
        <f>VLOOKUP(B37,'[1]LISTADO ATM'!$A$2:$C$817,3,0)</f>
        <v>NORTE</v>
      </c>
      <c r="B37" s="8">
        <v>809</v>
      </c>
      <c r="C37" s="15" t="str">
        <f>VLOOKUP(B37,'[1]LISTADO ATM'!$A$2:$B$816,2,0)</f>
        <v>ATM Yoma (Cotuí)</v>
      </c>
      <c r="D37" s="15" t="s">
        <v>14</v>
      </c>
      <c r="E37" s="19">
        <v>335774936</v>
      </c>
    </row>
    <row r="38" spans="1:5" ht="17.399999999999999" x14ac:dyDescent="0.3">
      <c r="A38" s="15" t="str">
        <f>VLOOKUP(B38,'[1]LISTADO ATM'!$A$2:$C$817,3,0)</f>
        <v>DISTRITO NACIONAL</v>
      </c>
      <c r="B38" s="8">
        <v>267</v>
      </c>
      <c r="C38" s="15" t="str">
        <f>VLOOKUP(B38,'[1]LISTADO ATM'!$A$2:$B$816,2,0)</f>
        <v xml:space="preserve">ATM Centro de Caja México </v>
      </c>
      <c r="D38" s="15" t="s">
        <v>14</v>
      </c>
      <c r="E38" s="19">
        <v>335774981</v>
      </c>
    </row>
    <row r="39" spans="1:5" ht="17.399999999999999" x14ac:dyDescent="0.3">
      <c r="A39" s="15" t="str">
        <f>VLOOKUP(B39,'[1]LISTADO ATM'!$A$2:$C$817,3,0)</f>
        <v>DISTRITO NACIONAL</v>
      </c>
      <c r="B39" s="8">
        <v>302</v>
      </c>
      <c r="C39" s="15" t="str">
        <f>VLOOKUP(B39,'[1]LISTADO ATM'!$A$2:$B$816,2,0)</f>
        <v xml:space="preserve">ATM S/M Aprezio Los Mameyes  </v>
      </c>
      <c r="D39" s="15" t="s">
        <v>14</v>
      </c>
      <c r="E39" s="19">
        <v>335774986</v>
      </c>
    </row>
    <row r="40" spans="1:5" ht="17.399999999999999" x14ac:dyDescent="0.3">
      <c r="A40" s="15" t="str">
        <f>VLOOKUP(B40,'[1]LISTADO ATM'!$A$2:$C$817,3,0)</f>
        <v>NORTE</v>
      </c>
      <c r="B40" s="8">
        <v>712</v>
      </c>
      <c r="C40" s="15" t="str">
        <f>VLOOKUP(B40,'[1]LISTADO ATM'!$A$2:$B$816,2,0)</f>
        <v xml:space="preserve">ATM Oficina Imbert </v>
      </c>
      <c r="D40" s="15" t="s">
        <v>14</v>
      </c>
      <c r="E40" s="19">
        <v>335775188</v>
      </c>
    </row>
    <row r="41" spans="1:5" ht="17.399999999999999" x14ac:dyDescent="0.3">
      <c r="A41" s="15" t="str">
        <f>VLOOKUP(B41,'[1]LISTADO ATM'!$A$2:$C$817,3,0)</f>
        <v>DISTRITO NACIONAL</v>
      </c>
      <c r="B41" s="8">
        <v>415</v>
      </c>
      <c r="C41" s="15" t="str">
        <f>VLOOKUP(B41,'[1]LISTADO ATM'!$A$2:$B$816,2,0)</f>
        <v xml:space="preserve">ATM Autobanco San Martín I </v>
      </c>
      <c r="D41" s="15" t="s">
        <v>14</v>
      </c>
      <c r="E41" s="19">
        <v>335775190</v>
      </c>
    </row>
    <row r="42" spans="1:5" ht="17.399999999999999" x14ac:dyDescent="0.3">
      <c r="A42" s="15" t="str">
        <f>VLOOKUP(B42,'[1]LISTADO ATM'!$A$2:$C$817,3,0)</f>
        <v>DISTRITO NACIONAL</v>
      </c>
      <c r="B42" s="8">
        <v>407</v>
      </c>
      <c r="C42" s="15" t="str">
        <f>VLOOKUP(B42,'[1]LISTADO ATM'!$A$2:$B$816,2,0)</f>
        <v xml:space="preserve">ATM Multicentro La Sirena Villa Mella </v>
      </c>
      <c r="D42" s="15" t="s">
        <v>14</v>
      </c>
      <c r="E42" s="19">
        <v>335775228</v>
      </c>
    </row>
    <row r="43" spans="1:5" ht="17.399999999999999" x14ac:dyDescent="0.3">
      <c r="A43" s="15" t="str">
        <f>VLOOKUP(B43,'[1]LISTADO ATM'!$A$2:$C$817,3,0)</f>
        <v>DISTRITO NACIONAL</v>
      </c>
      <c r="B43" s="8">
        <v>355</v>
      </c>
      <c r="C43" s="15" t="str">
        <f>VLOOKUP(B43,'[1]LISTADO ATM'!$A$2:$B$816,2,0)</f>
        <v xml:space="preserve">ATM UNP Metro II </v>
      </c>
      <c r="D43" s="15" t="s">
        <v>14</v>
      </c>
      <c r="E43" s="19">
        <v>335775253</v>
      </c>
    </row>
    <row r="44" spans="1:5" ht="17.399999999999999" x14ac:dyDescent="0.3">
      <c r="A44" s="15" t="str">
        <f>VLOOKUP(B44,'[1]LISTADO ATM'!$A$2:$C$817,3,0)</f>
        <v>DISTRITO NACIONAL</v>
      </c>
      <c r="B44" s="8">
        <v>724</v>
      </c>
      <c r="C44" s="15" t="str">
        <f>VLOOKUP(B44,'[1]LISTADO ATM'!$A$2:$B$816,2,0)</f>
        <v xml:space="preserve">ATM El Huacal I </v>
      </c>
      <c r="D44" s="15" t="s">
        <v>14</v>
      </c>
      <c r="E44" s="19">
        <v>335775113</v>
      </c>
    </row>
    <row r="45" spans="1:5" ht="17.399999999999999" x14ac:dyDescent="0.3">
      <c r="A45" s="15" t="str">
        <f>VLOOKUP(B45,'[1]LISTADO ATM'!$A$2:$C$817,3,0)</f>
        <v>NORTE</v>
      </c>
      <c r="B45" s="8">
        <v>882</v>
      </c>
      <c r="C45" s="15" t="str">
        <f>VLOOKUP(B45,'[1]LISTADO ATM'!$A$2:$B$816,2,0)</f>
        <v xml:space="preserve">ATM Oficina Moca II </v>
      </c>
      <c r="D45" s="15" t="s">
        <v>14</v>
      </c>
      <c r="E45" s="19">
        <v>335775266</v>
      </c>
    </row>
    <row r="46" spans="1:5" ht="17.399999999999999" x14ac:dyDescent="0.3">
      <c r="A46" s="15" t="str">
        <f>VLOOKUP(B46,'[1]LISTADO ATM'!$A$2:$C$817,3,0)</f>
        <v>DISTRITO NACIONAL</v>
      </c>
      <c r="B46" s="8">
        <v>515</v>
      </c>
      <c r="C46" s="15" t="str">
        <f>VLOOKUP(B46,'[1]LISTADO ATM'!$A$2:$B$816,2,0)</f>
        <v xml:space="preserve">ATM Oficina Agora Mall I </v>
      </c>
      <c r="D46" s="15" t="s">
        <v>14</v>
      </c>
      <c r="E46" s="19">
        <v>335775267</v>
      </c>
    </row>
    <row r="47" spans="1:5" ht="18" thickBot="1" x14ac:dyDescent="0.35">
      <c r="A47" s="11" t="s">
        <v>12</v>
      </c>
      <c r="B47" s="21">
        <f>COUNT(B32:B46)</f>
        <v>15</v>
      </c>
      <c r="C47" s="18"/>
      <c r="D47" s="9"/>
      <c r="E47" s="10"/>
    </row>
    <row r="48" spans="1:5" ht="15" thickBot="1" x14ac:dyDescent="0.35">
      <c r="E48" s="14"/>
    </row>
    <row r="49" spans="1:5" ht="18" thickBot="1" x14ac:dyDescent="0.35">
      <c r="A49" s="36" t="s">
        <v>15</v>
      </c>
      <c r="B49" s="37"/>
      <c r="E49" s="14"/>
    </row>
    <row r="50" spans="1:5" ht="18" thickBot="1" x14ac:dyDescent="0.35">
      <c r="A50" s="38">
        <f>+B28+B47</f>
        <v>28</v>
      </c>
      <c r="B50" s="39"/>
      <c r="E50" s="14"/>
    </row>
    <row r="51" spans="1:5" ht="15" thickBot="1" x14ac:dyDescent="0.35">
      <c r="E51" s="14"/>
    </row>
    <row r="52" spans="1:5" ht="18" thickBot="1" x14ac:dyDescent="0.35">
      <c r="A52" s="27" t="s">
        <v>16</v>
      </c>
      <c r="B52" s="28"/>
      <c r="C52" s="28"/>
      <c r="D52" s="28"/>
      <c r="E52" s="29"/>
    </row>
    <row r="53" spans="1:5" ht="17.399999999999999" x14ac:dyDescent="0.3">
      <c r="A53" s="6" t="s">
        <v>5</v>
      </c>
      <c r="B53" s="7" t="s">
        <v>6</v>
      </c>
      <c r="C53" s="12" t="s">
        <v>7</v>
      </c>
      <c r="D53" s="40" t="s">
        <v>8</v>
      </c>
      <c r="E53" s="41"/>
    </row>
    <row r="54" spans="1:5" ht="17.399999999999999" x14ac:dyDescent="0.3">
      <c r="A54" s="8" t="str">
        <f>VLOOKUP(B54,'[1]LISTADO ATM'!$A$2:$C$817,3,0)</f>
        <v>ESTE</v>
      </c>
      <c r="B54" s="8">
        <v>673</v>
      </c>
      <c r="C54" s="15" t="str">
        <f>VLOOKUP(B54,'[1]LISTADO ATM'!$A$2:$B$816,2,0)</f>
        <v>ATM Clínica Dr. Cruz Jiminián</v>
      </c>
      <c r="D54" s="22" t="s">
        <v>17</v>
      </c>
      <c r="E54" s="23"/>
    </row>
    <row r="55" spans="1:5" ht="17.399999999999999" x14ac:dyDescent="0.3">
      <c r="A55" s="8" t="str">
        <f>VLOOKUP(B55,'[1]LISTADO ATM'!$A$2:$C$817,3,0)</f>
        <v>NORTE</v>
      </c>
      <c r="B55" s="8">
        <v>872</v>
      </c>
      <c r="C55" s="15" t="str">
        <f>VLOOKUP(B55,'[1]LISTADO ATM'!$A$2:$B$816,2,0)</f>
        <v xml:space="preserve">ATM Zona Franca Pisano II (Santiago) </v>
      </c>
      <c r="D55" s="22" t="s">
        <v>17</v>
      </c>
      <c r="E55" s="23"/>
    </row>
    <row r="56" spans="1:5" ht="17.399999999999999" x14ac:dyDescent="0.3">
      <c r="A56" s="8" t="str">
        <f>VLOOKUP(B56,'[1]LISTADO ATM'!$A$2:$C$817,3,0)</f>
        <v>DISTRITO NACIONAL</v>
      </c>
      <c r="B56" s="8">
        <v>382</v>
      </c>
      <c r="C56" s="15" t="str">
        <f>VLOOKUP(B56,'[1]LISTADO ATM'!$A$2:$B$816,2,0)</f>
        <v>ATM Estación del Metro María Montés</v>
      </c>
      <c r="D56" s="22" t="s">
        <v>19</v>
      </c>
      <c r="E56" s="23"/>
    </row>
    <row r="57" spans="1:5" ht="17.399999999999999" x14ac:dyDescent="0.3">
      <c r="A57" s="8" t="str">
        <f>VLOOKUP(B57,'[1]LISTADO ATM'!$A$2:$C$817,3,0)</f>
        <v>DISTRITO NACIONAL</v>
      </c>
      <c r="B57" s="8">
        <v>557</v>
      </c>
      <c r="C57" s="15" t="str">
        <f>VLOOKUP(B57,'[1]LISTADO ATM'!$A$2:$B$816,2,0)</f>
        <v xml:space="preserve">ATM Multicentro La Sirena Ave. Mella </v>
      </c>
      <c r="D57" s="22" t="s">
        <v>20</v>
      </c>
      <c r="E57" s="23"/>
    </row>
    <row r="58" spans="1:5" ht="17.399999999999999" x14ac:dyDescent="0.3">
      <c r="A58" s="8" t="str">
        <f>VLOOKUP(B58,'[1]LISTADO ATM'!$A$2:$C$817,3,0)</f>
        <v>DISTRITO NACIONAL</v>
      </c>
      <c r="B58" s="8">
        <v>321</v>
      </c>
      <c r="C58" s="15" t="str">
        <f>VLOOKUP(B58,'[1]LISTADO ATM'!$A$2:$B$816,2,0)</f>
        <v xml:space="preserve">ATM Oficina Jiménez Moya I </v>
      </c>
      <c r="D58" s="22" t="s">
        <v>20</v>
      </c>
      <c r="E58" s="23"/>
    </row>
    <row r="59" spans="1:5" ht="17.399999999999999" x14ac:dyDescent="0.3">
      <c r="A59" s="8" t="str">
        <f>VLOOKUP(B59,'[1]LISTADO ATM'!$A$2:$C$817,3,0)</f>
        <v>SUR</v>
      </c>
      <c r="B59" s="8">
        <v>44</v>
      </c>
      <c r="C59" s="15" t="str">
        <f>VLOOKUP(B59,'[1]LISTADO ATM'!$A$2:$B$816,2,0)</f>
        <v xml:space="preserve">ATM Oficina Pedernales </v>
      </c>
      <c r="D59" s="22" t="s">
        <v>17</v>
      </c>
      <c r="E59" s="23"/>
    </row>
    <row r="60" spans="1:5" ht="17.399999999999999" x14ac:dyDescent="0.3">
      <c r="A60" s="8" t="str">
        <f>VLOOKUP(B60,'[1]LISTADO ATM'!$A$2:$C$817,3,0)</f>
        <v>DISTRITO NACIONAL</v>
      </c>
      <c r="B60" s="8">
        <v>559</v>
      </c>
      <c r="C60" s="15" t="str">
        <f>VLOOKUP(B60,'[1]LISTADO ATM'!$A$2:$B$816,2,0)</f>
        <v xml:space="preserve">ATM UNP Metro I </v>
      </c>
      <c r="D60" s="22" t="s">
        <v>17</v>
      </c>
      <c r="E60" s="23"/>
    </row>
    <row r="61" spans="1:5" ht="17.399999999999999" x14ac:dyDescent="0.3">
      <c r="A61" s="8" t="str">
        <f>VLOOKUP(B61,'[1]LISTADO ATM'!$A$2:$C$817,3,0)</f>
        <v>NORTE</v>
      </c>
      <c r="B61" s="8">
        <v>405</v>
      </c>
      <c r="C61" s="15" t="str">
        <f>VLOOKUP(B61,'[1]LISTADO ATM'!$A$2:$B$816,2,0)</f>
        <v xml:space="preserve">ATM UNP Loma de Cabrera </v>
      </c>
      <c r="D61" s="22" t="s">
        <v>17</v>
      </c>
      <c r="E61" s="23"/>
    </row>
    <row r="62" spans="1:5" ht="17.399999999999999" x14ac:dyDescent="0.3">
      <c r="A62" s="8" t="str">
        <f>VLOOKUP(B62,'[1]LISTADO ATM'!$A$2:$C$817,3,0)</f>
        <v>ESTE</v>
      </c>
      <c r="B62" s="8">
        <v>651</v>
      </c>
      <c r="C62" s="15" t="str">
        <f>VLOOKUP(B62,'[1]LISTADO ATM'!$A$2:$B$816,2,0)</f>
        <v>ATM Eco Petroleo Romana</v>
      </c>
      <c r="D62" s="22" t="s">
        <v>17</v>
      </c>
      <c r="E62" s="23"/>
    </row>
    <row r="63" spans="1:5" ht="17.399999999999999" x14ac:dyDescent="0.3">
      <c r="A63" s="8" t="str">
        <f>VLOOKUP(B63,'[1]LISTADO ATM'!$A$2:$C$817,3,0)</f>
        <v>NORTE</v>
      </c>
      <c r="B63" s="8">
        <v>969</v>
      </c>
      <c r="C63" s="15" t="str">
        <f>VLOOKUP(B63,'[1]LISTADO ATM'!$A$2:$B$816,2,0)</f>
        <v xml:space="preserve">ATM Oficina El Sol I (Santiago) </v>
      </c>
      <c r="D63" s="22" t="s">
        <v>19</v>
      </c>
      <c r="E63" s="23"/>
    </row>
    <row r="64" spans="1:5" ht="17.399999999999999" x14ac:dyDescent="0.3">
      <c r="A64" s="8" t="str">
        <f>VLOOKUP(B64,'[1]LISTADO ATM'!$A$2:$C$817,3,0)</f>
        <v>DISTRITO NACIONAL</v>
      </c>
      <c r="B64" s="8">
        <v>713</v>
      </c>
      <c r="C64" s="15" t="str">
        <f>VLOOKUP(B64,'[1]LISTADO ATM'!$A$2:$B$816,2,0)</f>
        <v xml:space="preserve">ATM Oficina Las Américas </v>
      </c>
      <c r="D64" s="22" t="s">
        <v>20</v>
      </c>
      <c r="E64" s="23"/>
    </row>
    <row r="65" spans="1:5" ht="17.399999999999999" x14ac:dyDescent="0.3">
      <c r="A65" s="8" t="str">
        <f>VLOOKUP(B65,'[1]LISTADO ATM'!$A$2:$C$817,3,0)</f>
        <v>DISTRITO NACIONAL</v>
      </c>
      <c r="B65" s="8">
        <v>32</v>
      </c>
      <c r="C65" s="15" t="str">
        <f>VLOOKUP(B65,'[1]LISTADO ATM'!$A$2:$B$816,2,0)</f>
        <v xml:space="preserve">ATM Oficina San Martín II </v>
      </c>
      <c r="D65" s="22" t="s">
        <v>17</v>
      </c>
      <c r="E65" s="23"/>
    </row>
    <row r="66" spans="1:5" ht="17.399999999999999" x14ac:dyDescent="0.3">
      <c r="A66" s="8" t="str">
        <f>VLOOKUP(B66,'[1]LISTADO ATM'!$A$2:$C$817,3,0)</f>
        <v>DISTRITO NACIONAL</v>
      </c>
      <c r="B66" s="8">
        <v>85</v>
      </c>
      <c r="C66" s="15" t="str">
        <f>VLOOKUP(B66,'[1]LISTADO ATM'!$A$2:$B$816,2,0)</f>
        <v xml:space="preserve">ATM Oficina San Isidro (Fuerza Aérea) </v>
      </c>
      <c r="D66" s="22" t="s">
        <v>17</v>
      </c>
      <c r="E66" s="23"/>
    </row>
    <row r="67" spans="1:5" ht="17.399999999999999" x14ac:dyDescent="0.3">
      <c r="A67" s="8" t="str">
        <f>VLOOKUP(B67,'[1]LISTADO ATM'!$A$2:$C$817,3,0)</f>
        <v>NORTE</v>
      </c>
      <c r="B67" s="8">
        <v>119</v>
      </c>
      <c r="C67" s="15" t="str">
        <f>VLOOKUP(B67,'[1]LISTADO ATM'!$A$2:$B$816,2,0)</f>
        <v>ATM Oficina La Barranquita</v>
      </c>
      <c r="D67" s="22" t="s">
        <v>17</v>
      </c>
      <c r="E67" s="23"/>
    </row>
    <row r="68" spans="1:5" ht="17.399999999999999" x14ac:dyDescent="0.3">
      <c r="A68" s="8" t="str">
        <f>VLOOKUP(B68,'[1]LISTADO ATM'!$A$2:$C$817,3,0)</f>
        <v>NORTE</v>
      </c>
      <c r="B68" s="8">
        <v>144</v>
      </c>
      <c r="C68" s="15" t="str">
        <f>VLOOKUP(B68,'[1]LISTADO ATM'!$A$2:$B$816,2,0)</f>
        <v xml:space="preserve">ATM Oficina Villa Altagracia </v>
      </c>
      <c r="D68" s="22" t="s">
        <v>17</v>
      </c>
      <c r="E68" s="23"/>
    </row>
    <row r="69" spans="1:5" ht="18" thickBot="1" x14ac:dyDescent="0.35">
      <c r="A69" s="8" t="str">
        <f>VLOOKUP(B69,'[1]LISTADO ATM'!$A$2:$C$817,3,0)</f>
        <v>DISTRITO NACIONAL</v>
      </c>
      <c r="B69" s="8">
        <v>378</v>
      </c>
      <c r="C69" s="15" t="str">
        <f>VLOOKUP(B69,'[1]LISTADO ATM'!$A$2:$B$816,2,0)</f>
        <v>ATM UNP Villa Flores</v>
      </c>
      <c r="D69" s="22" t="s">
        <v>19</v>
      </c>
      <c r="E69" s="23"/>
    </row>
    <row r="70" spans="1:5" ht="17.399999999999999" x14ac:dyDescent="0.3">
      <c r="A70" s="8" t="str">
        <f>VLOOKUP(B70,'[1]LISTADO ATM'!$A$2:$C$817,3,0)</f>
        <v>DISTRITO NACIONAL</v>
      </c>
      <c r="B70" s="8">
        <v>437</v>
      </c>
      <c r="C70" s="15" t="str">
        <f>VLOOKUP(B70,'[1]LISTADO ATM'!$A$2:$B$816,2,0)</f>
        <v xml:space="preserve">ATM Autobanco Torre III </v>
      </c>
      <c r="D70" s="22" t="s">
        <v>17</v>
      </c>
      <c r="E70" s="23"/>
    </row>
    <row r="71" spans="1:5" ht="17.399999999999999" x14ac:dyDescent="0.3">
      <c r="A71" s="8" t="str">
        <f>VLOOKUP(B71,'[1]LISTADO ATM'!$A$2:$C$817,3,0)</f>
        <v>DISTRITO NACIONAL</v>
      </c>
      <c r="B71" s="8">
        <v>558</v>
      </c>
      <c r="C71" s="15" t="str">
        <f>VLOOKUP(B71,'[1]LISTADO ATM'!$A$2:$B$816,2,0)</f>
        <v xml:space="preserve">ATM Base Naval 27 de Febrero (Sans Soucí) </v>
      </c>
      <c r="D71" s="22" t="s">
        <v>19</v>
      </c>
      <c r="E71" s="23"/>
    </row>
    <row r="72" spans="1:5" ht="17.399999999999999" x14ac:dyDescent="0.3">
      <c r="A72" s="8" t="str">
        <f>VLOOKUP(B72,'[1]LISTADO ATM'!$A$2:$C$817,3,0)</f>
        <v>NORTE</v>
      </c>
      <c r="B72" s="8">
        <v>605</v>
      </c>
      <c r="C72" s="15" t="str">
        <f>VLOOKUP(B72,'[1]LISTADO ATM'!$A$2:$B$816,2,0)</f>
        <v xml:space="preserve">ATM Oficina Bonao I </v>
      </c>
      <c r="D72" s="22" t="s">
        <v>17</v>
      </c>
      <c r="E72" s="23"/>
    </row>
    <row r="73" spans="1:5" ht="17.399999999999999" x14ac:dyDescent="0.3">
      <c r="A73" s="8" t="str">
        <f>VLOOKUP(B73,'[1]LISTADO ATM'!$A$2:$C$817,3,0)</f>
        <v>DISTRITO NACIONAL</v>
      </c>
      <c r="B73" s="8">
        <v>725</v>
      </c>
      <c r="C73" s="15" t="str">
        <f>VLOOKUP(B73,'[1]LISTADO ATM'!$A$2:$B$816,2,0)</f>
        <v xml:space="preserve">ATM El Huacal II  </v>
      </c>
      <c r="D73" s="22" t="s">
        <v>19</v>
      </c>
      <c r="E73" s="23"/>
    </row>
    <row r="74" spans="1:5" ht="18" thickBot="1" x14ac:dyDescent="0.35">
      <c r="A74" s="8" t="str">
        <f>VLOOKUP(B74,'[1]LISTADO ATM'!$A$2:$C$817,3,0)</f>
        <v>NORTE</v>
      </c>
      <c r="B74" s="8">
        <v>760</v>
      </c>
      <c r="C74" s="15" t="str">
        <f>VLOOKUP(B74,'[1]LISTADO ATM'!$A$2:$B$816,2,0)</f>
        <v xml:space="preserve">ATM UNP Cruce Guayacanes (Mao) </v>
      </c>
      <c r="D74" s="22" t="s">
        <v>17</v>
      </c>
      <c r="E74" s="23"/>
    </row>
    <row r="75" spans="1:5" ht="17.399999999999999" x14ac:dyDescent="0.3">
      <c r="A75" s="8" t="str">
        <f>VLOOKUP(B75,'[1]LISTADO ATM'!$A$2:$C$817,3,0)</f>
        <v>SUR</v>
      </c>
      <c r="B75" s="8">
        <v>783</v>
      </c>
      <c r="C75" s="15" t="str">
        <f>VLOOKUP(B75,'[1]LISTADO ATM'!$A$2:$B$816,2,0)</f>
        <v xml:space="preserve">ATM Autobanco Alfa y Omega (Barahona) </v>
      </c>
      <c r="D75" s="22" t="s">
        <v>17</v>
      </c>
      <c r="E75" s="23"/>
    </row>
    <row r="76" spans="1:5" ht="17.399999999999999" x14ac:dyDescent="0.3">
      <c r="A76" s="8" t="str">
        <f>VLOOKUP(B76,'[1]LISTADO ATM'!$A$2:$C$817,3,0)</f>
        <v>NORTE</v>
      </c>
      <c r="B76" s="8">
        <v>796</v>
      </c>
      <c r="C76" s="15" t="str">
        <f>VLOOKUP(B76,'[1]LISTADO ATM'!$A$2:$B$816,2,0)</f>
        <v xml:space="preserve">ATM Oficina Plaza Ventura (Nagua) </v>
      </c>
      <c r="D76" s="22" t="s">
        <v>19</v>
      </c>
      <c r="E76" s="23"/>
    </row>
    <row r="77" spans="1:5" ht="17.399999999999999" x14ac:dyDescent="0.3">
      <c r="A77" s="8" t="str">
        <f>VLOOKUP(B77,'[1]LISTADO ATM'!$A$2:$C$817,3,0)</f>
        <v>SUR</v>
      </c>
      <c r="B77" s="8">
        <v>870</v>
      </c>
      <c r="C77" s="15" t="str">
        <f>VLOOKUP(B77,'[1]LISTADO ATM'!$A$2:$B$816,2,0)</f>
        <v xml:space="preserve">ATM Willbes Dominicana (Barahona) </v>
      </c>
      <c r="D77" s="22" t="s">
        <v>19</v>
      </c>
      <c r="E77" s="23"/>
    </row>
    <row r="78" spans="1:5" ht="17.399999999999999" x14ac:dyDescent="0.3">
      <c r="A78" s="8" t="str">
        <f>VLOOKUP(B78,'[1]LISTADO ATM'!$A$2:$C$817,3,0)</f>
        <v>SUR</v>
      </c>
      <c r="B78" s="8">
        <v>984</v>
      </c>
      <c r="C78" s="15" t="str">
        <f>VLOOKUP(B78,'[1]LISTADO ATM'!$A$2:$B$816,2,0)</f>
        <v xml:space="preserve">ATM Oficina Neiba II </v>
      </c>
      <c r="D78" s="22" t="s">
        <v>17</v>
      </c>
      <c r="E78" s="23"/>
    </row>
    <row r="79" spans="1:5" ht="17.399999999999999" x14ac:dyDescent="0.3">
      <c r="A79" s="8" t="str">
        <f>VLOOKUP(B79,'[1]LISTADO ATM'!$A$2:$C$817,3,0)</f>
        <v>DISTRITO NACIONAL</v>
      </c>
      <c r="B79" s="8">
        <v>688</v>
      </c>
      <c r="C79" s="15" t="str">
        <f>VLOOKUP(B79,'[1]LISTADO ATM'!$A$2:$B$816,2,0)</f>
        <v>ATM Innova Centro Ave. Kennedy</v>
      </c>
      <c r="D79" s="22" t="s">
        <v>19</v>
      </c>
      <c r="E79" s="23"/>
    </row>
    <row r="80" spans="1:5" ht="17.399999999999999" x14ac:dyDescent="0.3">
      <c r="A80" s="8" t="str">
        <f>VLOOKUP(B80,'[1]LISTADO ATM'!$A$2:$C$817,3,0)</f>
        <v>DISTRITO NACIONAL</v>
      </c>
      <c r="B80" s="8">
        <v>884</v>
      </c>
      <c r="C80" s="15" t="str">
        <f>VLOOKUP(B80,'[1]LISTADO ATM'!$A$2:$B$816,2,0)</f>
        <v xml:space="preserve">ATM UNP Olé Sabana Perdida </v>
      </c>
      <c r="D80" s="22" t="s">
        <v>17</v>
      </c>
      <c r="E80" s="23"/>
    </row>
    <row r="81" spans="1:5" ht="17.399999999999999" x14ac:dyDescent="0.3">
      <c r="A81" s="8" t="str">
        <f>VLOOKUP(B81,'[1]LISTADO ATM'!$A$2:$C$817,3,0)</f>
        <v>NORTE</v>
      </c>
      <c r="B81" s="8">
        <v>136</v>
      </c>
      <c r="C81" s="15" t="str">
        <f>VLOOKUP(B81,'[1]LISTADO ATM'!$A$2:$B$816,2,0)</f>
        <v>ATM S/M Xtra (Santiago)</v>
      </c>
      <c r="D81" s="22" t="s">
        <v>17</v>
      </c>
      <c r="E81" s="23"/>
    </row>
    <row r="82" spans="1:5" ht="17.399999999999999" x14ac:dyDescent="0.3">
      <c r="A82" s="8" t="str">
        <f>VLOOKUP(B82,'[1]LISTADO ATM'!$A$2:$C$817,3,0)</f>
        <v>NORTE</v>
      </c>
      <c r="B82" s="8">
        <v>171</v>
      </c>
      <c r="C82" s="15" t="str">
        <f>VLOOKUP(B82,'[1]LISTADO ATM'!$A$2:$B$816,2,0)</f>
        <v xml:space="preserve">ATM Oficina Moca </v>
      </c>
      <c r="D82" s="22" t="s">
        <v>17</v>
      </c>
      <c r="E82" s="23"/>
    </row>
    <row r="83" spans="1:5" ht="17.399999999999999" x14ac:dyDescent="0.3">
      <c r="A83" s="8" t="str">
        <f>VLOOKUP(B83,'[1]LISTADO ATM'!$A$2:$C$817,3,0)</f>
        <v>DISTRITO NACIONAL</v>
      </c>
      <c r="B83" s="8">
        <v>678</v>
      </c>
      <c r="C83" s="15" t="str">
        <f>VLOOKUP(B83,'[1]LISTADO ATM'!$A$2:$B$816,2,0)</f>
        <v>ATM Eco Petroleo San Isidro</v>
      </c>
      <c r="D83" s="22" t="s">
        <v>19</v>
      </c>
      <c r="E83" s="23"/>
    </row>
    <row r="84" spans="1:5" ht="18" thickBot="1" x14ac:dyDescent="0.35">
      <c r="A84" s="8" t="str">
        <f>VLOOKUP(B84,'[1]LISTADO ATM'!$A$2:$C$817,3,0)</f>
        <v>DISTRITO NACIONAL</v>
      </c>
      <c r="B84" s="8">
        <v>710</v>
      </c>
      <c r="C84" s="15" t="str">
        <f>VLOOKUP(B84,'[1]LISTADO ATM'!$A$2:$B$816,2,0)</f>
        <v xml:space="preserve">ATM S/M Soberano </v>
      </c>
      <c r="D84" s="22" t="s">
        <v>17</v>
      </c>
      <c r="E84" s="23"/>
    </row>
    <row r="85" spans="1:5" ht="17.399999999999999" x14ac:dyDescent="0.3">
      <c r="A85" s="11" t="s">
        <v>12</v>
      </c>
      <c r="B85" s="20">
        <f>COUNT(B54:B84)</f>
        <v>31</v>
      </c>
      <c r="C85" s="18"/>
      <c r="D85" s="9"/>
      <c r="E85" s="10"/>
    </row>
  </sheetData>
  <mergeCells count="42">
    <mergeCell ref="D70:E70"/>
    <mergeCell ref="D71:E71"/>
    <mergeCell ref="D72:E72"/>
    <mergeCell ref="D79:E79"/>
    <mergeCell ref="D73:E73"/>
    <mergeCell ref="D74:E74"/>
    <mergeCell ref="D75:E75"/>
    <mergeCell ref="D76:E76"/>
    <mergeCell ref="D77:E77"/>
    <mergeCell ref="D78:E78"/>
    <mergeCell ref="D58:E58"/>
    <mergeCell ref="D57:E57"/>
    <mergeCell ref="D54:E54"/>
    <mergeCell ref="A30:E30"/>
    <mergeCell ref="A49:B49"/>
    <mergeCell ref="A50:B50"/>
    <mergeCell ref="A52:E52"/>
    <mergeCell ref="D53:E53"/>
    <mergeCell ref="D56:E56"/>
    <mergeCell ref="D55:E55"/>
    <mergeCell ref="A1:E1"/>
    <mergeCell ref="A8:E8"/>
    <mergeCell ref="C11:E11"/>
    <mergeCell ref="A13:E13"/>
    <mergeCell ref="A2:E2"/>
    <mergeCell ref="A3:E3"/>
    <mergeCell ref="D84:E84"/>
    <mergeCell ref="D59:E59"/>
    <mergeCell ref="D60:E60"/>
    <mergeCell ref="D61:E61"/>
    <mergeCell ref="D62:E62"/>
    <mergeCell ref="D64:E64"/>
    <mergeCell ref="D63:E63"/>
    <mergeCell ref="D65:E65"/>
    <mergeCell ref="D66:E66"/>
    <mergeCell ref="D67:E67"/>
    <mergeCell ref="D68:E68"/>
    <mergeCell ref="D80:E80"/>
    <mergeCell ref="D83:E83"/>
    <mergeCell ref="D81:E81"/>
    <mergeCell ref="D82:E82"/>
    <mergeCell ref="D69:E69"/>
  </mergeCells>
  <phoneticPr fontId="11" type="noConversion"/>
  <conditionalFormatting sqref="E56">
    <cfRule type="duplicateValues" dxfId="77" priority="147"/>
  </conditionalFormatting>
  <conditionalFormatting sqref="E58">
    <cfRule type="duplicateValues" dxfId="76" priority="123"/>
  </conditionalFormatting>
  <conditionalFormatting sqref="E57">
    <cfRule type="duplicateValues" dxfId="75" priority="118"/>
  </conditionalFormatting>
  <conditionalFormatting sqref="E85:E1048576 E28:E30 E47:E55 E1:E9 E11:E13 E32:E33">
    <cfRule type="duplicateValues" dxfId="74" priority="1020"/>
  </conditionalFormatting>
  <conditionalFormatting sqref="E84 E59:E62">
    <cfRule type="duplicateValues" dxfId="73" priority="1251"/>
  </conditionalFormatting>
  <conditionalFormatting sqref="E18:E19">
    <cfRule type="duplicateValues" dxfId="72" priority="101"/>
  </conditionalFormatting>
  <conditionalFormatting sqref="E64">
    <cfRule type="duplicateValues" dxfId="71" priority="96"/>
  </conditionalFormatting>
  <conditionalFormatting sqref="E63">
    <cfRule type="duplicateValues" dxfId="70" priority="95"/>
  </conditionalFormatting>
  <conditionalFormatting sqref="E15:E17 E10">
    <cfRule type="duplicateValues" dxfId="69" priority="1511"/>
  </conditionalFormatting>
  <conditionalFormatting sqref="E34">
    <cfRule type="duplicateValues" dxfId="68" priority="1543"/>
  </conditionalFormatting>
  <conditionalFormatting sqref="B86:B1048576 B54:B55 B29:B30 B48:B52 B12:B13 B15:B24 B10 B32:B43 B1:B8">
    <cfRule type="duplicateValues" dxfId="67" priority="1646"/>
    <cfRule type="duplicateValues" dxfId="66" priority="1647"/>
  </conditionalFormatting>
  <conditionalFormatting sqref="B86:B1048576 B29:B30 B48:B52 B12:B13 B15:B24 B10 B32:B43 B1:B8 B84 B54:B79">
    <cfRule type="duplicateValues" dxfId="65" priority="1668"/>
  </conditionalFormatting>
  <conditionalFormatting sqref="E40">
    <cfRule type="duplicateValues" dxfId="64" priority="94"/>
  </conditionalFormatting>
  <conditionalFormatting sqref="E41">
    <cfRule type="duplicateValues" dxfId="63" priority="93"/>
  </conditionalFormatting>
  <conditionalFormatting sqref="E20">
    <cfRule type="duplicateValues" dxfId="62" priority="92"/>
  </conditionalFormatting>
  <conditionalFormatting sqref="E35:E39">
    <cfRule type="duplicateValues" dxfId="61" priority="1803"/>
  </conditionalFormatting>
  <conditionalFormatting sqref="E65">
    <cfRule type="duplicateValues" dxfId="60" priority="81"/>
  </conditionalFormatting>
  <conditionalFormatting sqref="E66">
    <cfRule type="duplicateValues" dxfId="59" priority="80"/>
  </conditionalFormatting>
  <conditionalFormatting sqref="E67">
    <cfRule type="duplicateValues" dxfId="58" priority="79"/>
  </conditionalFormatting>
  <conditionalFormatting sqref="E68">
    <cfRule type="duplicateValues" dxfId="57" priority="78"/>
  </conditionalFormatting>
  <conditionalFormatting sqref="E69">
    <cfRule type="duplicateValues" dxfId="56" priority="77"/>
  </conditionalFormatting>
  <conditionalFormatting sqref="E70">
    <cfRule type="duplicateValues" dxfId="55" priority="76"/>
  </conditionalFormatting>
  <conditionalFormatting sqref="E71">
    <cfRule type="duplicateValues" dxfId="54" priority="75"/>
  </conditionalFormatting>
  <conditionalFormatting sqref="E79">
    <cfRule type="duplicateValues" dxfId="53" priority="73"/>
  </conditionalFormatting>
  <conditionalFormatting sqref="E73">
    <cfRule type="duplicateValues" dxfId="52" priority="71"/>
  </conditionalFormatting>
  <conditionalFormatting sqref="E74">
    <cfRule type="duplicateValues" dxfId="51" priority="70"/>
  </conditionalFormatting>
  <conditionalFormatting sqref="E75">
    <cfRule type="duplicateValues" dxfId="50" priority="69"/>
  </conditionalFormatting>
  <conditionalFormatting sqref="E77">
    <cfRule type="duplicateValues" dxfId="49" priority="67"/>
  </conditionalFormatting>
  <conditionalFormatting sqref="E78">
    <cfRule type="duplicateValues" dxfId="48" priority="65"/>
  </conditionalFormatting>
  <conditionalFormatting sqref="E72">
    <cfRule type="duplicateValues" dxfId="47" priority="1878"/>
  </conditionalFormatting>
  <conditionalFormatting sqref="E76">
    <cfRule type="duplicateValues" dxfId="46" priority="1879"/>
  </conditionalFormatting>
  <conditionalFormatting sqref="E42">
    <cfRule type="duplicateValues" dxfId="45" priority="1917"/>
  </conditionalFormatting>
  <conditionalFormatting sqref="E43">
    <cfRule type="duplicateValues" dxfId="44" priority="64"/>
  </conditionalFormatting>
  <conditionalFormatting sqref="E23:E24">
    <cfRule type="duplicateValues" dxfId="43" priority="63"/>
  </conditionalFormatting>
  <conditionalFormatting sqref="E21:E22">
    <cfRule type="duplicateValues" dxfId="42" priority="1963"/>
  </conditionalFormatting>
  <conditionalFormatting sqref="E25">
    <cfRule type="duplicateValues" dxfId="41" priority="59"/>
  </conditionalFormatting>
  <conditionalFormatting sqref="B25">
    <cfRule type="duplicateValues" dxfId="40" priority="60"/>
    <cfRule type="duplicateValues" dxfId="39" priority="61"/>
  </conditionalFormatting>
  <conditionalFormatting sqref="B25">
    <cfRule type="duplicateValues" dxfId="38" priority="62"/>
  </conditionalFormatting>
  <conditionalFormatting sqref="E44">
    <cfRule type="duplicateValues" dxfId="37" priority="54"/>
  </conditionalFormatting>
  <conditionalFormatting sqref="B44">
    <cfRule type="duplicateValues" dxfId="36" priority="55"/>
    <cfRule type="duplicateValues" dxfId="35" priority="56"/>
  </conditionalFormatting>
  <conditionalFormatting sqref="B44">
    <cfRule type="duplicateValues" dxfId="34" priority="57"/>
  </conditionalFormatting>
  <conditionalFormatting sqref="E45">
    <cfRule type="duplicateValues" dxfId="33" priority="46"/>
  </conditionalFormatting>
  <conditionalFormatting sqref="B45">
    <cfRule type="duplicateValues" dxfId="32" priority="47"/>
    <cfRule type="duplicateValues" dxfId="31" priority="48"/>
  </conditionalFormatting>
  <conditionalFormatting sqref="B45">
    <cfRule type="duplicateValues" dxfId="30" priority="49"/>
  </conditionalFormatting>
  <conditionalFormatting sqref="E46">
    <cfRule type="duplicateValues" dxfId="29" priority="34"/>
  </conditionalFormatting>
  <conditionalFormatting sqref="B46">
    <cfRule type="duplicateValues" dxfId="28" priority="35"/>
    <cfRule type="duplicateValues" dxfId="27" priority="36"/>
  </conditionalFormatting>
  <conditionalFormatting sqref="B46">
    <cfRule type="duplicateValues" dxfId="26" priority="37"/>
  </conditionalFormatting>
  <conditionalFormatting sqref="B26">
    <cfRule type="duplicateValues" dxfId="25" priority="31"/>
    <cfRule type="duplicateValues" dxfId="24" priority="32"/>
  </conditionalFormatting>
  <conditionalFormatting sqref="B26">
    <cfRule type="duplicateValues" dxfId="23" priority="33"/>
  </conditionalFormatting>
  <conditionalFormatting sqref="E26">
    <cfRule type="duplicateValues" dxfId="22" priority="30"/>
  </conditionalFormatting>
  <conditionalFormatting sqref="B27">
    <cfRule type="duplicateValues" dxfId="21" priority="23"/>
    <cfRule type="duplicateValues" dxfId="20" priority="24"/>
  </conditionalFormatting>
  <conditionalFormatting sqref="B27">
    <cfRule type="duplicateValues" dxfId="19" priority="25"/>
  </conditionalFormatting>
  <conditionalFormatting sqref="E27">
    <cfRule type="duplicateValues" dxfId="18" priority="22"/>
  </conditionalFormatting>
  <conditionalFormatting sqref="B84 B56:B79">
    <cfRule type="duplicateValues" dxfId="17" priority="2109"/>
    <cfRule type="duplicateValues" dxfId="16" priority="2110"/>
  </conditionalFormatting>
  <conditionalFormatting sqref="E80">
    <cfRule type="duplicateValues" dxfId="15" priority="14"/>
  </conditionalFormatting>
  <conditionalFormatting sqref="B80">
    <cfRule type="duplicateValues" dxfId="14" priority="15"/>
  </conditionalFormatting>
  <conditionalFormatting sqref="B80">
    <cfRule type="duplicateValues" dxfId="13" priority="16"/>
    <cfRule type="duplicateValues" dxfId="12" priority="17"/>
  </conditionalFormatting>
  <conditionalFormatting sqref="B83">
    <cfRule type="duplicateValues" dxfId="11" priority="11"/>
  </conditionalFormatting>
  <conditionalFormatting sqref="B83">
    <cfRule type="duplicateValues" dxfId="10" priority="12"/>
    <cfRule type="duplicateValues" dxfId="9" priority="13"/>
  </conditionalFormatting>
  <conditionalFormatting sqref="E82">
    <cfRule type="duplicateValues" dxfId="8" priority="6"/>
  </conditionalFormatting>
  <conditionalFormatting sqref="B82">
    <cfRule type="duplicateValues" dxfId="7" priority="7"/>
  </conditionalFormatting>
  <conditionalFormatting sqref="B82">
    <cfRule type="duplicateValues" dxfId="6" priority="8"/>
    <cfRule type="duplicateValues" dxfId="5" priority="9"/>
  </conditionalFormatting>
  <conditionalFormatting sqref="E81">
    <cfRule type="duplicateValues" dxfId="4" priority="2"/>
  </conditionalFormatting>
  <conditionalFormatting sqref="B81">
    <cfRule type="duplicateValues" dxfId="3" priority="3"/>
  </conditionalFormatting>
  <conditionalFormatting sqref="B81">
    <cfRule type="duplicateValues" dxfId="2" priority="4"/>
    <cfRule type="duplicateValues" dxfId="1" priority="5"/>
  </conditionalFormatting>
  <conditionalFormatting sqref="E8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2021-01-29T09:37:28Z</dcterms:modified>
</cp:coreProperties>
</file>