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30\"/>
    </mc:Choice>
  </mc:AlternateContent>
  <bookViews>
    <workbookView xWindow="0" yWindow="0" windowWidth="20400" windowHeight="76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5" i="1" l="1"/>
  <c r="A66" i="1"/>
  <c r="A67" i="1"/>
  <c r="A68" i="1"/>
  <c r="C65" i="1"/>
  <c r="C66" i="1"/>
  <c r="C67" i="1"/>
  <c r="C68" i="1"/>
  <c r="C81" i="1"/>
  <c r="B83" i="1"/>
  <c r="A80" i="1"/>
  <c r="A82" i="1"/>
  <c r="C80" i="1"/>
  <c r="C82" i="1"/>
  <c r="A36" i="1"/>
  <c r="C36" i="1"/>
  <c r="B44" i="1"/>
  <c r="B70" i="1"/>
  <c r="A102" i="1"/>
  <c r="A103" i="1"/>
  <c r="A104" i="1"/>
  <c r="A105" i="1"/>
  <c r="A106" i="1"/>
  <c r="A107" i="1"/>
  <c r="A108" i="1"/>
  <c r="A109" i="1"/>
  <c r="A110" i="1"/>
  <c r="C102" i="1"/>
  <c r="C103" i="1"/>
  <c r="C104" i="1"/>
  <c r="C105" i="1"/>
  <c r="C106" i="1"/>
  <c r="C107" i="1"/>
  <c r="C108" i="1"/>
  <c r="C109" i="1"/>
  <c r="C110" i="1"/>
  <c r="A64" i="1"/>
  <c r="A69" i="1"/>
  <c r="C64" i="1"/>
  <c r="C69" i="1"/>
  <c r="A63" i="1"/>
  <c r="C63" i="1"/>
  <c r="A40" i="1"/>
  <c r="C40" i="1"/>
  <c r="A31" i="1"/>
  <c r="A32" i="1"/>
  <c r="A33" i="1"/>
  <c r="A62" i="1"/>
  <c r="C31" i="1"/>
  <c r="C32" i="1"/>
  <c r="C33" i="1"/>
  <c r="C62" i="1"/>
  <c r="A42" i="1"/>
  <c r="C42" i="1"/>
  <c r="A60" i="1"/>
  <c r="A29" i="1"/>
  <c r="A61" i="1"/>
  <c r="A30" i="1"/>
  <c r="C60" i="1"/>
  <c r="C29" i="1"/>
  <c r="C61" i="1"/>
  <c r="C30" i="1"/>
  <c r="B111" i="1"/>
  <c r="A101" i="1"/>
  <c r="C101" i="1"/>
  <c r="A39" i="1"/>
  <c r="C39" i="1"/>
  <c r="A78" i="1"/>
  <c r="A79" i="1"/>
  <c r="A37" i="1"/>
  <c r="C79" i="1"/>
  <c r="C37" i="1"/>
  <c r="C26" i="1"/>
  <c r="C27" i="1"/>
  <c r="C28" i="1"/>
  <c r="A26" i="1"/>
  <c r="A27" i="1"/>
  <c r="A28" i="1"/>
  <c r="C78" i="1"/>
  <c r="C13" i="1"/>
  <c r="C57" i="1"/>
  <c r="C23" i="1"/>
  <c r="C24" i="1"/>
  <c r="C25" i="1"/>
  <c r="C58" i="1"/>
  <c r="C59" i="1"/>
  <c r="A13" i="1"/>
  <c r="A57" i="1"/>
  <c r="A23" i="1"/>
  <c r="A24" i="1"/>
  <c r="A25" i="1"/>
  <c r="A58" i="1"/>
  <c r="A59" i="1"/>
  <c r="A99" i="1" l="1"/>
  <c r="A100" i="1"/>
  <c r="C99" i="1"/>
  <c r="C100" i="1"/>
  <c r="C97" i="1"/>
  <c r="C98" i="1"/>
  <c r="A97" i="1"/>
  <c r="A98" i="1"/>
  <c r="A22" i="1"/>
  <c r="C22" i="1"/>
  <c r="A54" i="1"/>
  <c r="A55" i="1"/>
  <c r="A12" i="1"/>
  <c r="A56" i="1"/>
  <c r="C54" i="1"/>
  <c r="C55" i="1"/>
  <c r="C12" i="1"/>
  <c r="C56" i="1"/>
  <c r="A77" i="1"/>
  <c r="C77" i="1"/>
  <c r="A76" i="1"/>
  <c r="C76" i="1"/>
  <c r="A21" i="1"/>
  <c r="C21" i="1"/>
  <c r="A95" i="1" l="1"/>
  <c r="C95" i="1"/>
  <c r="A96" i="1"/>
  <c r="C96" i="1"/>
  <c r="A94" i="1"/>
  <c r="C94" i="1"/>
  <c r="A93" i="1"/>
  <c r="C93" i="1"/>
  <c r="A91" i="1"/>
  <c r="C91" i="1"/>
  <c r="A92" i="1"/>
  <c r="C92" i="1"/>
  <c r="A53" i="1"/>
  <c r="C53" i="1"/>
  <c r="A34" i="1"/>
  <c r="C34" i="1"/>
  <c r="A43" i="1"/>
  <c r="C43" i="1"/>
  <c r="A41" i="1"/>
  <c r="C41" i="1"/>
  <c r="A11" i="1"/>
  <c r="C11" i="1"/>
  <c r="A17" i="1"/>
  <c r="C17" i="1"/>
  <c r="A52" i="1"/>
  <c r="C52" i="1"/>
  <c r="A38" i="1"/>
  <c r="C38" i="1"/>
  <c r="A18" i="1"/>
  <c r="C18" i="1"/>
  <c r="A51" i="1" l="1"/>
  <c r="C51" i="1"/>
  <c r="A19" i="1"/>
  <c r="C19" i="1"/>
  <c r="A75" i="1"/>
  <c r="C75" i="1"/>
  <c r="A15" i="1"/>
  <c r="C15" i="1"/>
  <c r="A16" i="1"/>
  <c r="C16" i="1"/>
  <c r="A50" i="1"/>
  <c r="C50" i="1"/>
  <c r="A90" i="1" l="1"/>
  <c r="C90" i="1"/>
  <c r="A74" i="1"/>
  <c r="C74" i="1"/>
  <c r="A48" i="1"/>
  <c r="C48" i="1"/>
  <c r="A49" i="1"/>
  <c r="C49" i="1"/>
  <c r="A20" i="1" l="1"/>
  <c r="C20" i="1"/>
  <c r="C35" i="1" l="1"/>
  <c r="A35" i="1"/>
  <c r="A14" i="1" l="1"/>
  <c r="C14" i="1"/>
  <c r="A10" i="1" l="1"/>
  <c r="C10" i="1"/>
  <c r="A86" i="1" l="1"/>
</calcChain>
</file>

<file path=xl/sharedStrings.xml><?xml version="1.0" encoding="utf-8"?>
<sst xmlns="http://schemas.openxmlformats.org/spreadsheetml/2006/main" count="121" uniqueCount="23">
  <si>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</si>
  <si>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</si>
  <si>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</si>
  <si>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</si>
  <si>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</si>
  <si>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</si>
  <si>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</si>
  <si>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</si>
  <si>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</si>
  <si>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</si>
  <si>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</si>
  <si>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</si>
  <si>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</si>
  <si>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</si>
  <si>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</si>
  <si>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</si>
  <si>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</si>
  <si>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</si>
  <si>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</si>
  <si>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Vacias y 1 Fallando</t>
  </si>
  <si>
    <t>29/1/2021 17:00 PM</t>
  </si>
  <si>
    <t>30/1/2021 6:00 AM</t>
  </si>
  <si>
    <t>1 Gavetas Vacias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</si>
</sst>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1" fontId="9" fillId="8" borderId="18" xfId="0" applyNumberFormat="1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 wrapText="1"/>
    </xf>
    <xf numFmtId="0" fontId="6" fillId="6" borderId="13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topLeftCell="A82" zoomScale="80" zoomScaleNormal="80" workbookViewId="0">
      <selection activeCell="D116" sqref="D116"/>
    </sheetView>
  </sheetViews>
  <sheetFormatPr baseColWidth="10" defaultColWidth="52.7109375" defaultRowHeight="15" x14ac:dyDescent="0.25"/>
  <cols>
    <col min="1" max="1" width="25.7109375" bestFit="1" customWidth="1"/>
    <col min="2" max="2" width="21.7109375" style="14" bestFit="1" customWidth="1"/>
    <col min="3" max="3" width="57.42578125" customWidth="1"/>
    <col min="4" max="4" width="39.28515625" bestFit="1" customWidth="1"/>
    <col min="5" max="5" width="12.42578125" bestFit="1" customWidth="1"/>
  </cols>
  <sheetData>
    <row r="1" spans="1:5" ht="22.5" x14ac:dyDescent="0.25">
      <c r="A1" s="28" t="s">
        <v>0</v>
      </c>
      <c r="B1" s="29"/>
      <c r="C1" s="29"/>
      <c r="D1" s="29"/>
      <c r="E1" s="30"/>
    </row>
    <row r="2" spans="1:5" ht="22.5" x14ac:dyDescent="0.25">
      <c r="A2" s="28" t="s">
        <v>1</v>
      </c>
      <c r="B2" s="29"/>
      <c r="C2" s="29"/>
      <c r="D2" s="29"/>
      <c r="E2" s="30"/>
    </row>
    <row r="3" spans="1:5" ht="25.5" x14ac:dyDescent="0.25">
      <c r="A3" s="37" t="s">
        <v>0</v>
      </c>
      <c r="B3" s="38"/>
      <c r="C3" s="38"/>
      <c r="D3" s="38"/>
      <c r="E3" s="39"/>
    </row>
    <row r="4" spans="1:5" x14ac:dyDescent="0.25">
      <c r="E4" s="14"/>
    </row>
    <row r="5" spans="1:5" ht="18.75" thickBot="1" x14ac:dyDescent="0.3">
      <c r="A5" s="1" t="s">
        <v>2</v>
      </c>
      <c r="B5" s="2" t="s">
        <v>20</v>
      </c>
      <c r="C5" s="3"/>
      <c r="D5" s="4"/>
      <c r="E5" s="5"/>
    </row>
    <row r="6" spans="1:5" ht="18.75" thickBot="1" x14ac:dyDescent="0.3">
      <c r="A6" s="1" t="s">
        <v>3</v>
      </c>
      <c r="B6" s="2" t="s">
        <v>21</v>
      </c>
      <c r="C6" s="3"/>
      <c r="D6" s="4"/>
      <c r="E6" s="5"/>
    </row>
    <row r="7" spans="1:5" ht="15.75" thickBot="1" x14ac:dyDescent="0.3">
      <c r="E7" s="14"/>
    </row>
    <row r="8" spans="1:5" ht="18.75" thickBot="1" x14ac:dyDescent="0.3">
      <c r="A8" s="31" t="s">
        <v>4</v>
      </c>
      <c r="B8" s="32"/>
      <c r="C8" s="32"/>
      <c r="D8" s="32"/>
      <c r="E8" s="33"/>
    </row>
    <row r="9" spans="1:5" ht="18" x14ac:dyDescent="0.25">
      <c r="A9" s="6" t="s">
        <v>5</v>
      </c>
      <c r="B9" s="7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str">
        <f>VLOOKUP(B10,'[1]LISTADO ATM'!$A$2:$C$817,3,0)</f>
        <v>DISTRITO NACIONAL</v>
      </c>
      <c r="B10" s="8">
        <v>875</v>
      </c>
      <c r="C10" s="15" t="str">
        <f>VLOOKUP(B10,'[1]LISTADO ATM'!$A$2:$B$816,2,0)</f>
        <v xml:space="preserve">ATM Texaco Aut. Duarte KM 14 1/2 (Los Alcarrizos) </v>
      </c>
      <c r="D10" s="13" t="s">
        <v>18</v>
      </c>
      <c r="E10" s="8">
        <v>335774939</v>
      </c>
    </row>
    <row r="11" spans="1:5" ht="18" x14ac:dyDescent="0.25">
      <c r="A11" s="8" t="str">
        <f>VLOOKUP(B11,'[1]LISTADO ATM'!$A$2:$C$817,3,0)</f>
        <v>DISTRITO NACIONAL</v>
      </c>
      <c r="B11" s="8">
        <v>784</v>
      </c>
      <c r="C11" s="15" t="str">
        <f>VLOOKUP(B11,'[1]LISTADO ATM'!$A$2:$B$816,2,0)</f>
        <v xml:space="preserve">ATM Tribunal Superior Electoral </v>
      </c>
      <c r="D11" s="13" t="s">
        <v>18</v>
      </c>
      <c r="E11" s="23">
        <v>335776257</v>
      </c>
    </row>
    <row r="12" spans="1:5" ht="18" x14ac:dyDescent="0.25">
      <c r="A12" s="8" t="str">
        <f>VLOOKUP(B12,'[1]LISTADO ATM'!$A$2:$C$817,3,0)</f>
        <v>NORTE</v>
      </c>
      <c r="B12" s="8">
        <v>157</v>
      </c>
      <c r="C12" s="15" t="str">
        <f>VLOOKUP(B12,'[1]LISTADO ATM'!$A$2:$B$816,2,0)</f>
        <v xml:space="preserve">ATM Oficina Samaná </v>
      </c>
      <c r="D12" s="13" t="s">
        <v>18</v>
      </c>
      <c r="E12" s="8">
        <v>335776568</v>
      </c>
    </row>
    <row r="13" spans="1:5" ht="18" x14ac:dyDescent="0.25">
      <c r="A13" s="8" t="str">
        <f>VLOOKUP(B13,'[1]LISTADO ATM'!$A$2:$C$817,3,0)</f>
        <v>ESTE</v>
      </c>
      <c r="B13" s="8">
        <v>399</v>
      </c>
      <c r="C13" s="15" t="str">
        <f>VLOOKUP(B13,'[1]LISTADO ATM'!$A$2:$B$816,2,0)</f>
        <v xml:space="preserve">ATM Oficina La Romana II </v>
      </c>
      <c r="D13" s="13" t="s">
        <v>18</v>
      </c>
      <c r="E13" s="8">
        <v>335776633</v>
      </c>
    </row>
    <row r="14" spans="1:5" ht="18" x14ac:dyDescent="0.25">
      <c r="A14" s="8" t="str">
        <f>VLOOKUP(B14,'[1]LISTADO ATM'!$A$2:$C$817,3,0)</f>
        <v>ESTE</v>
      </c>
      <c r="B14" s="8">
        <v>429</v>
      </c>
      <c r="C14" s="15" t="str">
        <f>VLOOKUP(B14,'[1]LISTADO ATM'!$A$2:$B$816,2,0)</f>
        <v xml:space="preserve">ATM Oficina Jumbo La Romana </v>
      </c>
      <c r="D14" s="13" t="s">
        <v>18</v>
      </c>
      <c r="E14" s="8">
        <v>335775194</v>
      </c>
    </row>
    <row r="15" spans="1:5" ht="18" x14ac:dyDescent="0.25">
      <c r="A15" s="8" t="str">
        <f>VLOOKUP(B15,'[1]LISTADO ATM'!$A$2:$C$817,3,0)</f>
        <v>SUR</v>
      </c>
      <c r="B15" s="8">
        <v>301</v>
      </c>
      <c r="C15" s="15" t="str">
        <f>VLOOKUP(B15,'[1]LISTADO ATM'!$A$2:$B$816,2,0)</f>
        <v xml:space="preserve">ATM UNP Alfa y Omega (Barahona) </v>
      </c>
      <c r="D15" s="13" t="s">
        <v>18</v>
      </c>
      <c r="E15" s="8">
        <v>335776035</v>
      </c>
    </row>
    <row r="16" spans="1:5" ht="18" x14ac:dyDescent="0.25">
      <c r="A16" s="8" t="str">
        <f>VLOOKUP(B16,'[1]LISTADO ATM'!$A$2:$C$817,3,0)</f>
        <v>DISTRITO NACIONAL</v>
      </c>
      <c r="B16" s="8">
        <v>26</v>
      </c>
      <c r="C16" s="15" t="str">
        <f>VLOOKUP(B16,'[1]LISTADO ATM'!$A$2:$B$816,2,0)</f>
        <v>ATM S/M Jumbo San Isidro</v>
      </c>
      <c r="D16" s="13" t="s">
        <v>18</v>
      </c>
      <c r="E16" s="8">
        <v>335776050</v>
      </c>
    </row>
    <row r="17" spans="1:5" ht="18" x14ac:dyDescent="0.25">
      <c r="A17" s="8" t="str">
        <f>VLOOKUP(B17,'[1]LISTADO ATM'!$A$2:$C$817,3,0)</f>
        <v>DISTRITO NACIONAL</v>
      </c>
      <c r="B17" s="8">
        <v>976</v>
      </c>
      <c r="C17" s="15" t="str">
        <f>VLOOKUP(B17,'[1]LISTADO ATM'!$A$2:$B$816,2,0)</f>
        <v xml:space="preserve">ATM Oficina Diamond Plaza I </v>
      </c>
      <c r="D17" s="13" t="s">
        <v>18</v>
      </c>
      <c r="E17" s="23">
        <v>335776245</v>
      </c>
    </row>
    <row r="18" spans="1:5" ht="18" x14ac:dyDescent="0.25">
      <c r="A18" s="8" t="str">
        <f>VLOOKUP(B18,'[1]LISTADO ATM'!$A$2:$C$817,3,0)</f>
        <v>ESTE</v>
      </c>
      <c r="B18" s="8">
        <v>630</v>
      </c>
      <c r="C18" s="15" t="str">
        <f>VLOOKUP(B18,'[1]LISTADO ATM'!$A$2:$B$816,2,0)</f>
        <v xml:space="preserve">ATM Oficina Plaza Zaglul (SPM) </v>
      </c>
      <c r="D18" s="13" t="s">
        <v>18</v>
      </c>
      <c r="E18" s="23">
        <v>335776200</v>
      </c>
    </row>
    <row r="19" spans="1:5" ht="18" x14ac:dyDescent="0.25">
      <c r="A19" s="8" t="str">
        <f>VLOOKUP(B19,'[1]LISTADO ATM'!$A$2:$C$817,3,0)</f>
        <v>DISTRITO NACIONAL</v>
      </c>
      <c r="B19" s="8">
        <v>587</v>
      </c>
      <c r="C19" s="15" t="str">
        <f>VLOOKUP(B19,'[1]LISTADO ATM'!$A$2:$B$816,2,0)</f>
        <v xml:space="preserve">ATM Cuerpo de Ayudantes Militares </v>
      </c>
      <c r="D19" s="13" t="s">
        <v>18</v>
      </c>
      <c r="E19" s="23">
        <v>335776191</v>
      </c>
    </row>
    <row r="20" spans="1:5" ht="18" x14ac:dyDescent="0.25">
      <c r="A20" s="8" t="str">
        <f>VLOOKUP(B20,'[1]LISTADO ATM'!$A$2:$C$817,3,0)</f>
        <v>DISTRITO NACIONAL</v>
      </c>
      <c r="B20" s="8">
        <v>710</v>
      </c>
      <c r="C20" s="15" t="str">
        <f>VLOOKUP(B20,'[1]LISTADO ATM'!$A$2:$B$816,2,0)</f>
        <v xml:space="preserve">ATM S/M Soberano </v>
      </c>
      <c r="D20" s="13" t="s">
        <v>18</v>
      </c>
      <c r="E20" s="8">
        <v>335776283</v>
      </c>
    </row>
    <row r="21" spans="1:5" ht="18" x14ac:dyDescent="0.25">
      <c r="A21" s="8" t="str">
        <f>VLOOKUP(B21,'[1]LISTADO ATM'!$A$2:$C$817,3,0)</f>
        <v>SUR</v>
      </c>
      <c r="B21" s="8">
        <v>783</v>
      </c>
      <c r="C21" s="15" t="str">
        <f>VLOOKUP(B21,'[1]LISTADO ATM'!$A$2:$B$816,2,0)</f>
        <v xml:space="preserve">ATM Autobanco Alfa y Omega (Barahona) </v>
      </c>
      <c r="D21" s="13" t="s">
        <v>18</v>
      </c>
      <c r="E21" s="8">
        <v>335776567</v>
      </c>
    </row>
    <row r="22" spans="1:5" ht="18" x14ac:dyDescent="0.25">
      <c r="A22" s="8" t="str">
        <f>VLOOKUP(B22,'[1]LISTADO ATM'!$A$2:$C$817,3,0)</f>
        <v>DISTRITO NACIONAL</v>
      </c>
      <c r="B22" s="8">
        <v>541</v>
      </c>
      <c r="C22" s="15" t="str">
        <f>VLOOKUP(B22,'[1]LISTADO ATM'!$A$2:$B$816,2,0)</f>
        <v xml:space="preserve">ATM Oficina Sambil II </v>
      </c>
      <c r="D22" s="13" t="s">
        <v>18</v>
      </c>
      <c r="E22" s="8">
        <v>335776575</v>
      </c>
    </row>
    <row r="23" spans="1:5" ht="18" x14ac:dyDescent="0.25">
      <c r="A23" s="8" t="str">
        <f>VLOOKUP(B23,'[1]LISTADO ATM'!$A$2:$C$817,3,0)</f>
        <v>DISTRITO NACIONAL</v>
      </c>
      <c r="B23" s="8">
        <v>793</v>
      </c>
      <c r="C23" s="15" t="str">
        <f>VLOOKUP(B23,'[1]LISTADO ATM'!$A$2:$B$816,2,0)</f>
        <v xml:space="preserve">ATM Centro de Caja Agora Mall </v>
      </c>
      <c r="D23" s="13" t="s">
        <v>18</v>
      </c>
      <c r="E23" s="8">
        <v>335776651</v>
      </c>
    </row>
    <row r="24" spans="1:5" ht="18" x14ac:dyDescent="0.25">
      <c r="A24" s="8" t="str">
        <f>VLOOKUP(B24,'[1]LISTADO ATM'!$A$2:$C$817,3,0)</f>
        <v>DISTRITO NACIONAL</v>
      </c>
      <c r="B24" s="8">
        <v>617</v>
      </c>
      <c r="C24" s="15" t="str">
        <f>VLOOKUP(B24,'[1]LISTADO ATM'!$A$2:$B$816,2,0)</f>
        <v xml:space="preserve">ATM Guardia Presidencial </v>
      </c>
      <c r="D24" s="13" t="s">
        <v>18</v>
      </c>
      <c r="E24" s="8">
        <v>335776673</v>
      </c>
    </row>
    <row r="25" spans="1:5" ht="18" x14ac:dyDescent="0.25">
      <c r="A25" s="8" t="str">
        <f>VLOOKUP(B25,'[1]LISTADO ATM'!$A$2:$C$817,3,0)</f>
        <v>SUR</v>
      </c>
      <c r="B25" s="8">
        <v>750</v>
      </c>
      <c r="C25" s="15" t="str">
        <f>VLOOKUP(B25,'[1]LISTADO ATM'!$A$2:$B$816,2,0)</f>
        <v xml:space="preserve">ATM UNP Duvergé </v>
      </c>
      <c r="D25" s="13" t="s">
        <v>18</v>
      </c>
      <c r="E25" s="8">
        <v>335776674</v>
      </c>
    </row>
    <row r="26" spans="1:5" ht="18" x14ac:dyDescent="0.25">
      <c r="A26" s="8" t="str">
        <f>VLOOKUP(B26,'[1]LISTADO ATM'!$A$2:$C$817,3,0)</f>
        <v>DISTRITO NACIONAL</v>
      </c>
      <c r="B26" s="8">
        <v>791</v>
      </c>
      <c r="C26" s="15" t="str">
        <f>VLOOKUP(B26,'[1]LISTADO ATM'!$A$2:$B$816,2,0)</f>
        <v xml:space="preserve">ATM Oficina Sans Soucí </v>
      </c>
      <c r="D26" s="13" t="s">
        <v>18</v>
      </c>
      <c r="E26" s="8">
        <v>335776684</v>
      </c>
    </row>
    <row r="27" spans="1:5" ht="18" x14ac:dyDescent="0.25">
      <c r="A27" s="8" t="str">
        <f>VLOOKUP(B27,'[1]LISTADO ATM'!$A$2:$C$817,3,0)</f>
        <v>DISTRITO NACIONAL</v>
      </c>
      <c r="B27" s="8">
        <v>925</v>
      </c>
      <c r="C27" s="15" t="str">
        <f>VLOOKUP(B27,'[1]LISTADO ATM'!$A$2:$B$816,2,0)</f>
        <v xml:space="preserve">ATM Oficina Plaza Lama Av. 27 de Febrero </v>
      </c>
      <c r="D27" s="13" t="s">
        <v>18</v>
      </c>
      <c r="E27" s="8">
        <v>335776686</v>
      </c>
    </row>
    <row r="28" spans="1:5" ht="18" x14ac:dyDescent="0.25">
      <c r="A28" s="8" t="str">
        <f>VLOOKUP(B28,'[1]LISTADO ATM'!$A$2:$C$817,3,0)</f>
        <v>ESTE</v>
      </c>
      <c r="B28" s="8">
        <v>742</v>
      </c>
      <c r="C28" s="15" t="str">
        <f>VLOOKUP(B28,'[1]LISTADO ATM'!$A$2:$B$816,2,0)</f>
        <v xml:space="preserve">ATM Oficina Plaza del Rey (La Romana) </v>
      </c>
      <c r="D28" s="13" t="s">
        <v>18</v>
      </c>
      <c r="E28" s="8">
        <v>335776698</v>
      </c>
    </row>
    <row r="29" spans="1:5" ht="18" x14ac:dyDescent="0.25">
      <c r="A29" s="8" t="str">
        <f>VLOOKUP(B29,'[1]LISTADO ATM'!$A$2:$C$817,3,0)</f>
        <v>NORTE</v>
      </c>
      <c r="B29" s="8">
        <v>396</v>
      </c>
      <c r="C29" s="15" t="str">
        <f>VLOOKUP(B29,'[1]LISTADO ATM'!$A$2:$B$816,2,0)</f>
        <v xml:space="preserve">ATM Oficina Plaza Ulloa (La Fuente) </v>
      </c>
      <c r="D29" s="13" t="s">
        <v>18</v>
      </c>
      <c r="E29" s="8">
        <v>335776778</v>
      </c>
    </row>
    <row r="30" spans="1:5" ht="18" x14ac:dyDescent="0.25">
      <c r="A30" s="8" t="str">
        <f>VLOOKUP(B30,'[1]LISTADO ATM'!$A$2:$C$817,3,0)</f>
        <v>NORTE</v>
      </c>
      <c r="B30" s="8">
        <v>144</v>
      </c>
      <c r="C30" s="15" t="str">
        <f>VLOOKUP(B30,'[1]LISTADO ATM'!$A$2:$B$816,2,0)</f>
        <v xml:space="preserve">ATM Oficina Villa Altagracia </v>
      </c>
      <c r="D30" s="13" t="s">
        <v>18</v>
      </c>
      <c r="E30" s="8">
        <v>335776782</v>
      </c>
    </row>
    <row r="31" spans="1:5" ht="18" x14ac:dyDescent="0.25">
      <c r="A31" s="8" t="str">
        <f>VLOOKUP(B31,'[1]LISTADO ATM'!$A$2:$C$817,3,0)</f>
        <v>NORTE</v>
      </c>
      <c r="B31" s="8">
        <v>990</v>
      </c>
      <c r="C31" s="15" t="str">
        <f>VLOOKUP(B31,'[1]LISTADO ATM'!$A$2:$B$816,2,0)</f>
        <v xml:space="preserve">ATM Autoservicio Bonao II </v>
      </c>
      <c r="D31" s="13" t="s">
        <v>18</v>
      </c>
      <c r="E31" s="8">
        <v>335776792</v>
      </c>
    </row>
    <row r="32" spans="1:5" ht="18" x14ac:dyDescent="0.25">
      <c r="A32" s="8" t="str">
        <f>VLOOKUP(B32,'[1]LISTADO ATM'!$A$2:$C$817,3,0)</f>
        <v>DISTRITO NACIONAL</v>
      </c>
      <c r="B32" s="8">
        <v>823</v>
      </c>
      <c r="C32" s="15" t="str">
        <f>VLOOKUP(B32,'[1]LISTADO ATM'!$A$2:$B$816,2,0)</f>
        <v xml:space="preserve">ATM UNP El Carril (Haina) </v>
      </c>
      <c r="D32" s="13" t="s">
        <v>18</v>
      </c>
      <c r="E32" s="8">
        <v>335776807</v>
      </c>
    </row>
    <row r="33" spans="1:5" ht="18" x14ac:dyDescent="0.25">
      <c r="A33" s="8" t="str">
        <f>VLOOKUP(B33,'[1]LISTADO ATM'!$A$2:$C$817,3,0)</f>
        <v>DISTRITO NACIONAL</v>
      </c>
      <c r="B33" s="8">
        <v>562</v>
      </c>
      <c r="C33" s="15" t="str">
        <f>VLOOKUP(B33,'[1]LISTADO ATM'!$A$2:$B$816,2,0)</f>
        <v xml:space="preserve">ATM S/M Jumbo Carretera Mella </v>
      </c>
      <c r="D33" s="13" t="s">
        <v>18</v>
      </c>
      <c r="E33" s="8">
        <v>335776886</v>
      </c>
    </row>
    <row r="34" spans="1:5" ht="18" x14ac:dyDescent="0.25">
      <c r="A34" s="8" t="str">
        <f>VLOOKUP(B34,'[1]LISTADO ATM'!$A$2:$C$817,3,0)</f>
        <v>DISTRITO NACIONAL</v>
      </c>
      <c r="B34" s="8">
        <v>147</v>
      </c>
      <c r="C34" s="15" t="str">
        <f>VLOOKUP(B34,'[1]LISTADO ATM'!$A$2:$B$816,2,0)</f>
        <v xml:space="preserve">ATM Kiosco Megacentro I </v>
      </c>
      <c r="D34" s="13" t="s">
        <v>18</v>
      </c>
      <c r="E34" s="8">
        <v>335776388</v>
      </c>
    </row>
    <row r="35" spans="1:5" ht="18" x14ac:dyDescent="0.25">
      <c r="A35" s="15" t="str">
        <f>VLOOKUP(B35,'[1]LISTADO ATM'!$A$2:$C$817,3,0)</f>
        <v>DISTRITO NACIONAL</v>
      </c>
      <c r="B35" s="8">
        <v>515</v>
      </c>
      <c r="C35" s="15" t="str">
        <f>VLOOKUP(B35,'[1]LISTADO ATM'!$A$2:$B$816,2,0)</f>
        <v xml:space="preserve">ATM Oficina Agora Mall I </v>
      </c>
      <c r="D35" s="13" t="s">
        <v>18</v>
      </c>
      <c r="E35" s="19">
        <v>335775267</v>
      </c>
    </row>
    <row r="36" spans="1:5" ht="18" x14ac:dyDescent="0.25">
      <c r="A36" s="15" t="str">
        <f>VLOOKUP(B36,'[1]LISTADO ATM'!$A$2:$C$817,3,0)</f>
        <v>DISTRITO NACIONAL</v>
      </c>
      <c r="B36" s="8">
        <v>194</v>
      </c>
      <c r="C36" s="15" t="str">
        <f>VLOOKUP(B36,'[1]LISTADO ATM'!$A$2:$B$816,2,0)</f>
        <v xml:space="preserve">ATM UNP Pantoja </v>
      </c>
      <c r="D36" s="13" t="s">
        <v>18</v>
      </c>
      <c r="E36" s="24">
        <v>335776186</v>
      </c>
    </row>
    <row r="37" spans="1:5" ht="18" x14ac:dyDescent="0.25">
      <c r="A37" s="15" t="str">
        <f>VLOOKUP(B37,'[1]LISTADO ATM'!$A$2:$C$817,3,0)</f>
        <v>DISTRITO NACIONAL</v>
      </c>
      <c r="B37" s="8">
        <v>815</v>
      </c>
      <c r="C37" s="15" t="str">
        <f>VLOOKUP(B37,'[1]LISTADO ATM'!$A$2:$B$816,2,0)</f>
        <v xml:space="preserve">ATM Oficina Atalaya del Mar </v>
      </c>
      <c r="D37" s="13" t="s">
        <v>18</v>
      </c>
      <c r="E37" s="24">
        <v>335776676</v>
      </c>
    </row>
    <row r="38" spans="1:5" ht="18" x14ac:dyDescent="0.25">
      <c r="A38" s="8" t="str">
        <f>VLOOKUP(B38,'[1]LISTADO ATM'!$A$2:$C$817,3,0)</f>
        <v>DISTRITO NACIONAL</v>
      </c>
      <c r="B38" s="8">
        <v>904</v>
      </c>
      <c r="C38" s="15" t="str">
        <f>VLOOKUP(B38,'[1]LISTADO ATM'!$A$2:$B$816,2,0)</f>
        <v xml:space="preserve">ATM Oficina Multicentro La Sirena Churchill </v>
      </c>
      <c r="D38" s="13" t="s">
        <v>18</v>
      </c>
      <c r="E38" s="23">
        <v>335776222</v>
      </c>
    </row>
    <row r="39" spans="1:5" ht="18" x14ac:dyDescent="0.25">
      <c r="A39" s="15" t="str">
        <f>VLOOKUP(B39,'[1]LISTADO ATM'!$A$2:$C$817,3,0)</f>
        <v>SUR</v>
      </c>
      <c r="B39" s="8">
        <v>825</v>
      </c>
      <c r="C39" s="15" t="str">
        <f>VLOOKUP(B39,'[1]LISTADO ATM'!$A$2:$B$816,2,0)</f>
        <v xml:space="preserve">ATM Estacion Eco Cibeles (Las Matas de Farfán) </v>
      </c>
      <c r="D39" s="13" t="s">
        <v>18</v>
      </c>
      <c r="E39" s="24">
        <v>335776703</v>
      </c>
    </row>
    <row r="40" spans="1:5" ht="18" x14ac:dyDescent="0.25">
      <c r="A40" s="15" t="str">
        <f>VLOOKUP(B40,'[1]LISTADO ATM'!$A$2:$C$817,3,0)</f>
        <v>DISTRITO NACIONAL</v>
      </c>
      <c r="B40" s="8">
        <v>547</v>
      </c>
      <c r="C40" s="15" t="str">
        <f>VLOOKUP(B40,'[1]LISTADO ATM'!$A$2:$B$816,2,0)</f>
        <v xml:space="preserve">ATM Plaza Lama Herrera </v>
      </c>
      <c r="D40" s="13" t="s">
        <v>18</v>
      </c>
      <c r="E40" s="24">
        <v>335776885</v>
      </c>
    </row>
    <row r="41" spans="1:5" ht="18" x14ac:dyDescent="0.25">
      <c r="A41" s="15" t="str">
        <f>VLOOKUP(B41,'[1]LISTADO ATM'!$A$2:$C$817,3,0)</f>
        <v>ESTE</v>
      </c>
      <c r="B41" s="8">
        <v>293</v>
      </c>
      <c r="C41" s="15" t="str">
        <f>VLOOKUP(B41,'[1]LISTADO ATM'!$A$2:$B$816,2,0)</f>
        <v xml:space="preserve">ATM S/M Nueva Visión (San Pedro) </v>
      </c>
      <c r="D41" s="13" t="s">
        <v>18</v>
      </c>
      <c r="E41" s="19">
        <v>335776394</v>
      </c>
    </row>
    <row r="42" spans="1:5" ht="18" x14ac:dyDescent="0.25">
      <c r="A42" s="15" t="str">
        <f>VLOOKUP(B42,'[1]LISTADO ATM'!$A$2:$C$817,3,0)</f>
        <v>DISTRITO NACIONAL</v>
      </c>
      <c r="B42" s="8">
        <v>39</v>
      </c>
      <c r="C42" s="15" t="str">
        <f>VLOOKUP(B42,'[1]LISTADO ATM'!$A$2:$B$816,2,0)</f>
        <v xml:space="preserve">ATM Oficina Ovando </v>
      </c>
      <c r="D42" s="13" t="s">
        <v>18</v>
      </c>
      <c r="E42" s="24">
        <v>335776765</v>
      </c>
    </row>
    <row r="43" spans="1:5" ht="18.75" thickBot="1" x14ac:dyDescent="0.3">
      <c r="A43" s="15" t="str">
        <f>VLOOKUP(B43,'[1]LISTADO ATM'!$A$2:$C$817,3,0)</f>
        <v>DISTRITO NACIONAL</v>
      </c>
      <c r="B43" s="8">
        <v>13</v>
      </c>
      <c r="C43" s="15" t="str">
        <f>VLOOKUP(B43,'[1]LISTADO ATM'!$A$2:$B$816,2,0)</f>
        <v xml:space="preserve">ATM CDEEE </v>
      </c>
      <c r="D43" s="13" t="s">
        <v>18</v>
      </c>
      <c r="E43" s="24">
        <v>335776178</v>
      </c>
    </row>
    <row r="44" spans="1:5" ht="18.75" thickBot="1" x14ac:dyDescent="0.3">
      <c r="A44" s="11" t="s">
        <v>12</v>
      </c>
      <c r="B44" s="20">
        <f>COUNT(B10:B43)</f>
        <v>34</v>
      </c>
      <c r="C44" s="34"/>
      <c r="D44" s="35"/>
      <c r="E44" s="36"/>
    </row>
    <row r="45" spans="1:5" ht="15.75" thickBot="1" x14ac:dyDescent="0.3">
      <c r="E45" s="14"/>
    </row>
    <row r="46" spans="1:5" ht="18.75" thickBot="1" x14ac:dyDescent="0.3">
      <c r="A46" s="31" t="s">
        <v>10</v>
      </c>
      <c r="B46" s="32"/>
      <c r="C46" s="32"/>
      <c r="D46" s="32"/>
      <c r="E46" s="33"/>
    </row>
    <row r="47" spans="1:5" ht="18" x14ac:dyDescent="0.25">
      <c r="A47" s="6" t="s">
        <v>5</v>
      </c>
      <c r="B47" s="7" t="s">
        <v>6</v>
      </c>
      <c r="C47" s="7" t="s">
        <v>7</v>
      </c>
      <c r="D47" s="7" t="s">
        <v>8</v>
      </c>
      <c r="E47" s="7" t="s">
        <v>9</v>
      </c>
    </row>
    <row r="48" spans="1:5" ht="18" x14ac:dyDescent="0.25">
      <c r="A48" s="8" t="str">
        <f>VLOOKUP(B48,'[1]LISTADO ATM'!$A$2:$C$817,3,0)</f>
        <v>DISTRITO NACIONAL</v>
      </c>
      <c r="B48" s="8">
        <v>312</v>
      </c>
      <c r="C48" s="15" t="str">
        <f>VLOOKUP(B48,'[1]LISTADO ATM'!$A$2:$B$816,2,0)</f>
        <v xml:space="preserve">ATM Oficina Tiradentes II (Naco) </v>
      </c>
      <c r="D48" s="16" t="s">
        <v>11</v>
      </c>
      <c r="E48" s="8">
        <v>335775459</v>
      </c>
    </row>
    <row r="49" spans="1:5" ht="18" x14ac:dyDescent="0.25">
      <c r="A49" s="8" t="str">
        <f>VLOOKUP(B49,'[1]LISTADO ATM'!$A$2:$C$817,3,0)</f>
        <v>SUR</v>
      </c>
      <c r="B49" s="8">
        <v>44</v>
      </c>
      <c r="C49" s="15" t="str">
        <f>VLOOKUP(B49,'[1]LISTADO ATM'!$A$2:$B$816,2,0)</f>
        <v xml:space="preserve">ATM Oficina Pedernales </v>
      </c>
      <c r="D49" s="16" t="s">
        <v>11</v>
      </c>
      <c r="E49" s="8">
        <v>335775478</v>
      </c>
    </row>
    <row r="50" spans="1:5" ht="18" x14ac:dyDescent="0.25">
      <c r="A50" s="8" t="str">
        <f>VLOOKUP(B50,'[1]LISTADO ATM'!$A$2:$C$817,3,0)</f>
        <v>DISTRITO NACIONAL</v>
      </c>
      <c r="B50" s="8">
        <v>24</v>
      </c>
      <c r="C50" s="15" t="str">
        <f>VLOOKUP(B50,'[1]LISTADO ATM'!$A$2:$B$816,2,0)</f>
        <v xml:space="preserve">ATM Oficina Eusebio Manzueta </v>
      </c>
      <c r="D50" s="16" t="s">
        <v>11</v>
      </c>
      <c r="E50" s="8">
        <v>335775838</v>
      </c>
    </row>
    <row r="51" spans="1:5" ht="18" x14ac:dyDescent="0.25">
      <c r="A51" s="8" t="str">
        <f>VLOOKUP(B51,'[1]LISTADO ATM'!$A$2:$C$817,3,0)</f>
        <v>DISTRITO NACIONAL</v>
      </c>
      <c r="B51" s="8">
        <v>569</v>
      </c>
      <c r="C51" s="15" t="str">
        <f>VLOOKUP(B51,'[1]LISTADO ATM'!$A$2:$B$816,2,0)</f>
        <v xml:space="preserve">ATM Superintendencia de Seguros </v>
      </c>
      <c r="D51" s="16" t="s">
        <v>11</v>
      </c>
      <c r="E51" s="23">
        <v>335776262</v>
      </c>
    </row>
    <row r="52" spans="1:5" ht="18" x14ac:dyDescent="0.25">
      <c r="A52" s="8" t="str">
        <f>VLOOKUP(B52,'[1]LISTADO ATM'!$A$2:$C$817,3,0)</f>
        <v>NORTE</v>
      </c>
      <c r="B52" s="8">
        <v>851</v>
      </c>
      <c r="C52" s="15" t="str">
        <f>VLOOKUP(B52,'[1]LISTADO ATM'!$A$2:$B$816,2,0)</f>
        <v xml:space="preserve">ATM Hospital Vinicio Calventi </v>
      </c>
      <c r="D52" s="16" t="s">
        <v>11</v>
      </c>
      <c r="E52" s="23">
        <v>335776237</v>
      </c>
    </row>
    <row r="53" spans="1:5" ht="18" x14ac:dyDescent="0.25">
      <c r="A53" s="8" t="str">
        <f>VLOOKUP(B53,'[1]LISTADO ATM'!$A$2:$C$817,3,0)</f>
        <v>DISTRITO NACIONAL</v>
      </c>
      <c r="B53" s="8">
        <v>20</v>
      </c>
      <c r="C53" s="15" t="str">
        <f>VLOOKUP(B53,'[1]LISTADO ATM'!$A$2:$B$816,2,0)</f>
        <v>ATM S/M Aprezio Las Palmas</v>
      </c>
      <c r="D53" s="16" t="s">
        <v>11</v>
      </c>
      <c r="E53" s="8">
        <v>335776382</v>
      </c>
    </row>
    <row r="54" spans="1:5" ht="18" x14ac:dyDescent="0.25">
      <c r="A54" s="8" t="str">
        <f>VLOOKUP(B54,'[1]LISTADO ATM'!$A$2:$C$817,3,0)</f>
        <v>DISTRITO NACIONAL</v>
      </c>
      <c r="B54" s="8">
        <v>958</v>
      </c>
      <c r="C54" s="15" t="str">
        <f>VLOOKUP(B54,'[1]LISTADO ATM'!$A$2:$B$816,2,0)</f>
        <v xml:space="preserve">ATM Olé Aut. San Isidro </v>
      </c>
      <c r="D54" s="16" t="s">
        <v>11</v>
      </c>
      <c r="E54" s="8">
        <v>335776571</v>
      </c>
    </row>
    <row r="55" spans="1:5" ht="18" x14ac:dyDescent="0.25">
      <c r="A55" s="8" t="str">
        <f>VLOOKUP(B55,'[1]LISTADO ATM'!$A$2:$C$817,3,0)</f>
        <v>SUR</v>
      </c>
      <c r="B55" s="8">
        <v>512</v>
      </c>
      <c r="C55" s="15" t="str">
        <f>VLOOKUP(B55,'[1]LISTADO ATM'!$A$2:$B$816,2,0)</f>
        <v>ATM Plaza Jesús Ferreira</v>
      </c>
      <c r="D55" s="16" t="s">
        <v>11</v>
      </c>
      <c r="E55" s="8">
        <v>335776574</v>
      </c>
    </row>
    <row r="56" spans="1:5" ht="18" x14ac:dyDescent="0.25">
      <c r="A56" s="8" t="str">
        <f>VLOOKUP(B56,'[1]LISTADO ATM'!$A$2:$C$817,3,0)</f>
        <v>DISTRITO NACIONAL</v>
      </c>
      <c r="B56" s="8">
        <v>708</v>
      </c>
      <c r="C56" s="15" t="str">
        <f>VLOOKUP(B56,'[1]LISTADO ATM'!$A$2:$B$816,2,0)</f>
        <v xml:space="preserve">ATM El Vestir De Hoy </v>
      </c>
      <c r="D56" s="16" t="s">
        <v>11</v>
      </c>
      <c r="E56" s="8">
        <v>335776570</v>
      </c>
    </row>
    <row r="57" spans="1:5" ht="18" x14ac:dyDescent="0.25">
      <c r="A57" s="8" t="str">
        <f>VLOOKUP(B57,'[1]LISTADO ATM'!$A$2:$C$817,3,0)</f>
        <v>SUR</v>
      </c>
      <c r="B57" s="8">
        <v>592</v>
      </c>
      <c r="C57" s="15" t="str">
        <f>VLOOKUP(B57,'[1]LISTADO ATM'!$A$2:$B$816,2,0)</f>
        <v xml:space="preserve">ATM Centro de Caja San Cristóbal I </v>
      </c>
      <c r="D57" s="16" t="s">
        <v>11</v>
      </c>
      <c r="E57" s="8">
        <v>335776642</v>
      </c>
    </row>
    <row r="58" spans="1:5" ht="18" x14ac:dyDescent="0.25">
      <c r="A58" s="8" t="str">
        <f>VLOOKUP(B58,'[1]LISTADO ATM'!$A$2:$C$817,3,0)</f>
        <v>DISTRITO NACIONAL</v>
      </c>
      <c r="B58" s="8">
        <v>554</v>
      </c>
      <c r="C58" s="15" t="str">
        <f>VLOOKUP(B58,'[1]LISTADO ATM'!$A$2:$B$816,2,0)</f>
        <v xml:space="preserve">ATM Oficina Isabel La Católica I </v>
      </c>
      <c r="D58" s="16" t="s">
        <v>11</v>
      </c>
      <c r="E58" s="8">
        <v>335776679</v>
      </c>
    </row>
    <row r="59" spans="1:5" ht="18" x14ac:dyDescent="0.25">
      <c r="A59" s="8" t="str">
        <f>VLOOKUP(B59,'[1]LISTADO ATM'!$A$2:$C$817,3,0)</f>
        <v>DISTRITO NACIONAL</v>
      </c>
      <c r="B59" s="8">
        <v>354</v>
      </c>
      <c r="C59" s="15" t="str">
        <f>VLOOKUP(B59,'[1]LISTADO ATM'!$A$2:$B$816,2,0)</f>
        <v xml:space="preserve">ATM Oficina Núñez de Cáceres II </v>
      </c>
      <c r="D59" s="16" t="s">
        <v>11</v>
      </c>
      <c r="E59" s="8">
        <v>335776522</v>
      </c>
    </row>
    <row r="60" spans="1:5" ht="18" x14ac:dyDescent="0.25">
      <c r="A60" s="8" t="str">
        <f>VLOOKUP(B60,'[1]LISTADO ATM'!$A$2:$C$817,3,0)</f>
        <v>DISTRITO NACIONAL</v>
      </c>
      <c r="B60" s="8">
        <v>967</v>
      </c>
      <c r="C60" s="15" t="str">
        <f>VLOOKUP(B60,'[1]LISTADO ATM'!$A$2:$B$816,2,0)</f>
        <v xml:space="preserve">ATM UNP Hiper Olé Autopista Duarte </v>
      </c>
      <c r="D60" s="16" t="s">
        <v>11</v>
      </c>
      <c r="E60" s="8">
        <v>335776773</v>
      </c>
    </row>
    <row r="61" spans="1:5" ht="18" x14ac:dyDescent="0.25">
      <c r="A61" s="8" t="str">
        <f>VLOOKUP(B61,'[1]LISTADO ATM'!$A$2:$C$817,3,0)</f>
        <v>DISTRITO NACIONAL</v>
      </c>
      <c r="B61" s="8">
        <v>2</v>
      </c>
      <c r="C61" s="15" t="str">
        <f>VLOOKUP(B61,'[1]LISTADO ATM'!$A$2:$B$816,2,0)</f>
        <v>ATM Autoservicio Padre Castellano</v>
      </c>
      <c r="D61" s="16" t="s">
        <v>11</v>
      </c>
      <c r="E61" s="8">
        <v>335776780</v>
      </c>
    </row>
    <row r="62" spans="1:5" ht="18" x14ac:dyDescent="0.25">
      <c r="A62" s="8" t="str">
        <f>VLOOKUP(B62,'[1]LISTADO ATM'!$A$2:$C$817,3,0)</f>
        <v>DISTRITO NACIONAL</v>
      </c>
      <c r="B62" s="8">
        <v>394</v>
      </c>
      <c r="C62" s="15" t="str">
        <f>VLOOKUP(B62,'[1]LISTADO ATM'!$A$2:$B$816,2,0)</f>
        <v xml:space="preserve">ATM Multicentro La Sirena Luperón </v>
      </c>
      <c r="D62" s="16" t="s">
        <v>11</v>
      </c>
      <c r="E62" s="8">
        <v>335776887</v>
      </c>
    </row>
    <row r="63" spans="1:5" ht="18" x14ac:dyDescent="0.25">
      <c r="A63" s="8" t="str">
        <f>VLOOKUP(B63,'[1]LISTADO ATM'!$A$2:$C$817,3,0)</f>
        <v>DISTRITO NACIONAL</v>
      </c>
      <c r="B63" s="8">
        <v>14</v>
      </c>
      <c r="C63" s="15" t="str">
        <f>VLOOKUP(B63,'[1]LISTADO ATM'!$A$2:$B$816,2,0)</f>
        <v xml:space="preserve">ATM Oficina Aeropuerto Las Américas I </v>
      </c>
      <c r="D63" s="16" t="s">
        <v>11</v>
      </c>
      <c r="E63" s="8">
        <v>335776889</v>
      </c>
    </row>
    <row r="64" spans="1:5" ht="18" x14ac:dyDescent="0.25">
      <c r="A64" s="8" t="str">
        <f>VLOOKUP(B64,'[1]LISTADO ATM'!$A$2:$C$817,3,0)</f>
        <v>DISTRITO NACIONAL</v>
      </c>
      <c r="B64" s="8">
        <v>461</v>
      </c>
      <c r="C64" s="15" t="str">
        <f>VLOOKUP(B64,'[1]LISTADO ATM'!$A$2:$B$816,2,0)</f>
        <v xml:space="preserve">ATM Autobanco Sarasota I </v>
      </c>
      <c r="D64" s="16" t="s">
        <v>11</v>
      </c>
      <c r="E64" s="8">
        <v>335776890</v>
      </c>
    </row>
    <row r="65" spans="1:5" ht="18" x14ac:dyDescent="0.25">
      <c r="A65" s="8" t="str">
        <f>VLOOKUP(B65,'[1]LISTADO ATM'!$A$2:$C$817,3,0)</f>
        <v>DISTRITO NACIONAL</v>
      </c>
      <c r="B65" s="8">
        <v>387</v>
      </c>
      <c r="C65" s="15" t="str">
        <f>VLOOKUP(B65,'[1]LISTADO ATM'!$A$2:$B$816,2,0)</f>
        <v xml:space="preserve">ATM S/M La Cadena San Vicente de Paul </v>
      </c>
      <c r="D65" s="16" t="s">
        <v>11</v>
      </c>
      <c r="E65" s="8">
        <v>335776894</v>
      </c>
    </row>
    <row r="66" spans="1:5" ht="18" x14ac:dyDescent="0.25">
      <c r="A66" s="8" t="str">
        <f>VLOOKUP(B66,'[1]LISTADO ATM'!$A$2:$C$817,3,0)</f>
        <v>DISTRITO NACIONAL</v>
      </c>
      <c r="B66" s="8">
        <v>821</v>
      </c>
      <c r="C66" s="15" t="str">
        <f>VLOOKUP(B66,'[1]LISTADO ATM'!$A$2:$B$816,2,0)</f>
        <v xml:space="preserve">ATM S/M Bravo Churchill </v>
      </c>
      <c r="D66" s="16" t="s">
        <v>11</v>
      </c>
      <c r="E66" s="8">
        <v>335776895</v>
      </c>
    </row>
    <row r="67" spans="1:5" ht="18" x14ac:dyDescent="0.25">
      <c r="A67" s="8" t="str">
        <f>VLOOKUP(B67,'[1]LISTADO ATM'!$A$2:$C$817,3,0)</f>
        <v>ESTE</v>
      </c>
      <c r="B67" s="8">
        <v>104</v>
      </c>
      <c r="C67" s="15" t="str">
        <f>VLOOKUP(B67,'[1]LISTADO ATM'!$A$2:$B$816,2,0)</f>
        <v xml:space="preserve">ATM Jumbo Higuey </v>
      </c>
      <c r="D67" s="16" t="s">
        <v>11</v>
      </c>
      <c r="E67" s="8">
        <v>335776898</v>
      </c>
    </row>
    <row r="68" spans="1:5" ht="18" x14ac:dyDescent="0.25">
      <c r="A68" s="8" t="str">
        <f>VLOOKUP(B68,'[1]LISTADO ATM'!$A$2:$C$817,3,0)</f>
        <v>SUR</v>
      </c>
      <c r="B68" s="8">
        <v>252</v>
      </c>
      <c r="C68" s="15" t="str">
        <f>VLOOKUP(B68,'[1]LISTADO ATM'!$A$2:$B$816,2,0)</f>
        <v xml:space="preserve">ATM Banco Agrícola (Barahona) </v>
      </c>
      <c r="D68" s="16" t="s">
        <v>11</v>
      </c>
      <c r="E68" s="8">
        <v>335776899</v>
      </c>
    </row>
    <row r="69" spans="1:5" ht="18.75" thickBot="1" x14ac:dyDescent="0.3">
      <c r="A69" s="8" t="str">
        <f>VLOOKUP(B69,'[1]LISTADO ATM'!$A$2:$C$817,3,0)</f>
        <v>NORTE</v>
      </c>
      <c r="B69" s="8">
        <v>775</v>
      </c>
      <c r="C69" s="15" t="str">
        <f>VLOOKUP(B69,'[1]LISTADO ATM'!$A$2:$B$816,2,0)</f>
        <v xml:space="preserve">ATM S/M Lilo (Montecristi) </v>
      </c>
      <c r="D69" s="16" t="s">
        <v>11</v>
      </c>
      <c r="E69" s="8">
        <v>335776892</v>
      </c>
    </row>
    <row r="70" spans="1:5" ht="18.75" thickBot="1" x14ac:dyDescent="0.3">
      <c r="A70" s="17" t="s">
        <v>12</v>
      </c>
      <c r="B70" s="20">
        <f>COUNT(B48:B69)</f>
        <v>22</v>
      </c>
      <c r="C70" s="18"/>
      <c r="D70" s="18"/>
      <c r="E70" s="18"/>
    </row>
    <row r="71" spans="1:5" ht="15.75" thickBot="1" x14ac:dyDescent="0.3">
      <c r="E71" s="14"/>
    </row>
    <row r="72" spans="1:5" ht="18.75" thickBot="1" x14ac:dyDescent="0.3">
      <c r="A72" s="31" t="s">
        <v>13</v>
      </c>
      <c r="B72" s="32"/>
      <c r="C72" s="32"/>
      <c r="D72" s="32"/>
      <c r="E72" s="33"/>
    </row>
    <row r="73" spans="1:5" ht="18" x14ac:dyDescent="0.25">
      <c r="A73" s="6" t="s">
        <v>5</v>
      </c>
      <c r="B73" s="7" t="s">
        <v>6</v>
      </c>
      <c r="C73" s="7" t="s">
        <v>7</v>
      </c>
      <c r="D73" s="7" t="s">
        <v>8</v>
      </c>
      <c r="E73" s="7" t="s">
        <v>9</v>
      </c>
    </row>
    <row r="74" spans="1:5" ht="18" x14ac:dyDescent="0.25">
      <c r="A74" s="15" t="str">
        <f>VLOOKUP(B74,'[1]LISTADO ATM'!$A$2:$C$817,3,0)</f>
        <v>DISTRITO NACIONAL</v>
      </c>
      <c r="B74" s="8">
        <v>561</v>
      </c>
      <c r="C74" s="15" t="str">
        <f>VLOOKUP(B74,'[1]LISTADO ATM'!$A$2:$B$816,2,0)</f>
        <v xml:space="preserve">ATM Comando Regional P.N. S.D. Este </v>
      </c>
      <c r="D74" s="15" t="s">
        <v>14</v>
      </c>
      <c r="E74" s="24">
        <v>335776263</v>
      </c>
    </row>
    <row r="75" spans="1:5" ht="18" x14ac:dyDescent="0.25">
      <c r="A75" s="15" t="str">
        <f>VLOOKUP(B75,'[1]LISTADO ATM'!$A$2:$C$817,3,0)</f>
        <v>DISTRITO NACIONAL</v>
      </c>
      <c r="B75" s="8">
        <v>566</v>
      </c>
      <c r="C75" s="15" t="str">
        <f>VLOOKUP(B75,'[1]LISTADO ATM'!$A$2:$B$816,2,0)</f>
        <v xml:space="preserve">ATM Hiper Olé Aut. Duarte </v>
      </c>
      <c r="D75" s="15" t="s">
        <v>14</v>
      </c>
      <c r="E75" s="24">
        <v>335776209</v>
      </c>
    </row>
    <row r="76" spans="1:5" ht="18" x14ac:dyDescent="0.25">
      <c r="A76" s="15" t="str">
        <f>VLOOKUP(B76,'[1]LISTADO ATM'!$A$2:$C$817,3,0)</f>
        <v>SUR</v>
      </c>
      <c r="B76" s="8">
        <v>537</v>
      </c>
      <c r="C76" s="15" t="str">
        <f>VLOOKUP(B76,'[1]LISTADO ATM'!$A$2:$B$816,2,0)</f>
        <v xml:space="preserve">ATM Estación Texaco Enriquillo (Barahona) </v>
      </c>
      <c r="D76" s="15" t="s">
        <v>14</v>
      </c>
      <c r="E76" s="24">
        <v>335776572</v>
      </c>
    </row>
    <row r="77" spans="1:5" ht="18" x14ac:dyDescent="0.25">
      <c r="A77" s="15" t="str">
        <f>VLOOKUP(B77,'[1]LISTADO ATM'!$A$2:$C$817,3,0)</f>
        <v>SUR</v>
      </c>
      <c r="B77" s="8">
        <v>584</v>
      </c>
      <c r="C77" s="15" t="str">
        <f>VLOOKUP(B77,'[1]LISTADO ATM'!$A$2:$B$816,2,0)</f>
        <v xml:space="preserve">ATM Oficina San Cristóbal I </v>
      </c>
      <c r="D77" s="15" t="s">
        <v>14</v>
      </c>
      <c r="E77" s="24">
        <v>335776573</v>
      </c>
    </row>
    <row r="78" spans="1:5" ht="18" x14ac:dyDescent="0.25">
      <c r="A78" s="15" t="str">
        <f>VLOOKUP(B78,'[1]LISTADO ATM'!$A$2:$C$817,3,0)</f>
        <v>DISTRITO NACIONAL</v>
      </c>
      <c r="B78" s="8">
        <v>527</v>
      </c>
      <c r="C78" s="15" t="str">
        <f>VLOOKUP(B78,'[1]LISTADO ATM'!$A$2:$B$816,2,0)</f>
        <v>ATM Oficina Zona Oriental II</v>
      </c>
      <c r="D78" s="15" t="s">
        <v>14</v>
      </c>
      <c r="E78" s="24">
        <v>335776644</v>
      </c>
    </row>
    <row r="79" spans="1:5" ht="18" x14ac:dyDescent="0.25">
      <c r="A79" s="15" t="str">
        <f>VLOOKUP(B79,'[1]LISTADO ATM'!$A$2:$C$817,3,0)</f>
        <v>SUR</v>
      </c>
      <c r="B79" s="8">
        <v>873</v>
      </c>
      <c r="C79" s="15" t="str">
        <f>VLOOKUP(B79,'[1]LISTADO ATM'!$A$2:$B$816,2,0)</f>
        <v xml:space="preserve">ATM Centro de Caja San Cristóbal II </v>
      </c>
      <c r="D79" s="15" t="s">
        <v>14</v>
      </c>
      <c r="E79" s="24">
        <v>335776659</v>
      </c>
    </row>
    <row r="80" spans="1:5" ht="18" x14ac:dyDescent="0.25">
      <c r="A80" s="15" t="str">
        <f>VLOOKUP(B80,'[1]LISTADO ATM'!$A$2:$C$817,3,0)</f>
        <v>DISTRITO NACIONAL</v>
      </c>
      <c r="B80" s="8">
        <v>21</v>
      </c>
      <c r="C80" s="15" t="str">
        <f>VLOOKUP(B80,'[1]LISTADO ATM'!$A$2:$B$816,2,0)</f>
        <v xml:space="preserve">ATM Oficina Mella </v>
      </c>
      <c r="D80" s="15" t="s">
        <v>14</v>
      </c>
      <c r="E80" s="24">
        <v>335776893</v>
      </c>
    </row>
    <row r="81" spans="1:5" ht="18" x14ac:dyDescent="0.25">
      <c r="A81" s="15"/>
      <c r="B81" s="8">
        <v>386</v>
      </c>
      <c r="C81" s="15" t="str">
        <f>VLOOKUP(B81,'[1]LISTADO ATM'!$A$2:$B$816,2,0)</f>
        <v xml:space="preserve">ATM Plaza Verón II </v>
      </c>
      <c r="D81" s="15" t="s">
        <v>14</v>
      </c>
      <c r="E81" s="24">
        <v>335776897</v>
      </c>
    </row>
    <row r="82" spans="1:5" ht="18" x14ac:dyDescent="0.25">
      <c r="A82" s="15" t="str">
        <f>VLOOKUP(B82,'[1]LISTADO ATM'!$A$2:$C$817,3,0)</f>
        <v>DISTRITO NACIONAL</v>
      </c>
      <c r="B82" s="8">
        <v>642</v>
      </c>
      <c r="C82" s="15" t="str">
        <f>VLOOKUP(B82,'[1]LISTADO ATM'!$A$2:$B$816,2,0)</f>
        <v xml:space="preserve">ATM OMSA Sto. Dgo. </v>
      </c>
      <c r="D82" s="15" t="s">
        <v>14</v>
      </c>
      <c r="E82" s="24">
        <v>335776537</v>
      </c>
    </row>
    <row r="83" spans="1:5" ht="18.75" thickBot="1" x14ac:dyDescent="0.3">
      <c r="A83" s="11" t="s">
        <v>12</v>
      </c>
      <c r="B83" s="21">
        <f>COUNT(B74:B82)</f>
        <v>9</v>
      </c>
      <c r="C83" s="18"/>
      <c r="D83" s="9"/>
      <c r="E83" s="10"/>
    </row>
    <row r="84" spans="1:5" ht="15.75" thickBot="1" x14ac:dyDescent="0.3">
      <c r="E84" s="14"/>
    </row>
    <row r="85" spans="1:5" ht="18.75" thickBot="1" x14ac:dyDescent="0.3">
      <c r="A85" s="40" t="s">
        <v>15</v>
      </c>
      <c r="B85" s="41"/>
      <c r="E85" s="14"/>
    </row>
    <row r="86" spans="1:5" ht="18.75" thickBot="1" x14ac:dyDescent="0.3">
      <c r="A86" s="42">
        <f>+B70+B83</f>
        <v>31</v>
      </c>
      <c r="B86" s="43"/>
      <c r="E86" s="14"/>
    </row>
    <row r="87" spans="1:5" ht="15.75" thickBot="1" x14ac:dyDescent="0.3">
      <c r="E87" s="14"/>
    </row>
    <row r="88" spans="1:5" ht="18.75" thickBot="1" x14ac:dyDescent="0.3">
      <c r="A88" s="31" t="s">
        <v>16</v>
      </c>
      <c r="B88" s="32"/>
      <c r="C88" s="32"/>
      <c r="D88" s="32"/>
      <c r="E88" s="33"/>
    </row>
    <row r="89" spans="1:5" ht="18" x14ac:dyDescent="0.25">
      <c r="A89" s="6" t="s">
        <v>5</v>
      </c>
      <c r="B89" s="7" t="s">
        <v>6</v>
      </c>
      <c r="C89" s="12" t="s">
        <v>7</v>
      </c>
      <c r="D89" s="44" t="s">
        <v>8</v>
      </c>
      <c r="E89" s="45"/>
    </row>
    <row r="90" spans="1:5" ht="18" x14ac:dyDescent="0.25">
      <c r="A90" s="8" t="str">
        <f>VLOOKUP(B90,'[1]LISTADO ATM'!$A$2:$C$817,3,0)</f>
        <v>ESTE</v>
      </c>
      <c r="B90" s="8">
        <v>353</v>
      </c>
      <c r="C90" s="15" t="str">
        <f>VLOOKUP(B90,'[1]LISTADO ATM'!$A$2:$B$816,2,0)</f>
        <v xml:space="preserve">ATM Estación Boulevard Juan Dolio </v>
      </c>
      <c r="D90" s="25" t="s">
        <v>17</v>
      </c>
      <c r="E90" s="26"/>
    </row>
    <row r="91" spans="1:5" ht="18" x14ac:dyDescent="0.25">
      <c r="A91" s="8" t="str">
        <f>VLOOKUP(B91,'[1]LISTADO ATM'!$A$2:$C$817,3,0)</f>
        <v>DISTRITO NACIONAL</v>
      </c>
      <c r="B91" s="8">
        <v>549</v>
      </c>
      <c r="C91" s="15" t="str">
        <f>VLOOKUP(B91,'[1]LISTADO ATM'!$A$2:$B$816,2,0)</f>
        <v xml:space="preserve">ATM Ministerio de Turismo (Oficinas Gubernamentales) </v>
      </c>
      <c r="D91" s="25" t="s">
        <v>17</v>
      </c>
      <c r="E91" s="26"/>
    </row>
    <row r="92" spans="1:5" ht="18" x14ac:dyDescent="0.25">
      <c r="A92" s="8" t="str">
        <f>VLOOKUP(B92,'[1]LISTADO ATM'!$A$2:$C$817,3,0)</f>
        <v>DISTRITO NACIONAL</v>
      </c>
      <c r="B92" s="8">
        <v>563</v>
      </c>
      <c r="C92" s="15" t="str">
        <f>VLOOKUP(B92,'[1]LISTADO ATM'!$A$2:$B$816,2,0)</f>
        <v xml:space="preserve">ATM Base Aérea San Isidro </v>
      </c>
      <c r="D92" s="25" t="s">
        <v>17</v>
      </c>
      <c r="E92" s="26"/>
    </row>
    <row r="93" spans="1:5" ht="18" x14ac:dyDescent="0.25">
      <c r="A93" s="8" t="str">
        <f>VLOOKUP(B93,'[1]LISTADO ATM'!$A$2:$C$817,3,0)</f>
        <v>DISTRITO NACIONAL</v>
      </c>
      <c r="B93" s="8">
        <v>655</v>
      </c>
      <c r="C93" s="15" t="str">
        <f>VLOOKUP(B93,'[1]LISTADO ATM'!$A$2:$B$816,2,0)</f>
        <v>ATM Farmacia Sandra</v>
      </c>
      <c r="D93" s="25" t="s">
        <v>17</v>
      </c>
      <c r="E93" s="26"/>
    </row>
    <row r="94" spans="1:5" ht="18" x14ac:dyDescent="0.25">
      <c r="A94" s="8" t="str">
        <f>VLOOKUP(B94,'[1]LISTADO ATM'!$A$2:$C$817,3,0)</f>
        <v>ESTE</v>
      </c>
      <c r="B94" s="8">
        <v>838</v>
      </c>
      <c r="C94" s="15" t="str">
        <f>VLOOKUP(B94,'[1]LISTADO ATM'!$A$2:$B$816,2,0)</f>
        <v xml:space="preserve">ATM UNP Consuelo </v>
      </c>
      <c r="D94" s="25" t="s">
        <v>19</v>
      </c>
      <c r="E94" s="26"/>
    </row>
    <row r="95" spans="1:5" ht="18" x14ac:dyDescent="0.25">
      <c r="A95" s="8" t="str">
        <f>VLOOKUP(B95,'[1]LISTADO ATM'!$A$2:$C$817,3,0)</f>
        <v>DISTRITO NACIONAL</v>
      </c>
      <c r="B95" s="8">
        <v>918</v>
      </c>
      <c r="C95" s="15" t="str">
        <f>VLOOKUP(B95,'[1]LISTADO ATM'!$A$2:$B$816,2,0)</f>
        <v xml:space="preserve">ATM S/M Liverpool de la Jacobo Majluta </v>
      </c>
      <c r="D95" s="25" t="s">
        <v>19</v>
      </c>
      <c r="E95" s="26"/>
    </row>
    <row r="96" spans="1:5" ht="18" x14ac:dyDescent="0.25">
      <c r="A96" s="8" t="str">
        <f>VLOOKUP(B96,'[1]LISTADO ATM'!$A$2:$C$817,3,0)</f>
        <v>DISTRITO NACIONAL</v>
      </c>
      <c r="B96" s="8">
        <v>938</v>
      </c>
      <c r="C96" s="15" t="str">
        <f>VLOOKUP(B96,'[1]LISTADO ATM'!$A$2:$B$816,2,0)</f>
        <v xml:space="preserve">ATM Autobanco Oficina Filadelfia Plaza </v>
      </c>
      <c r="D96" s="25" t="s">
        <v>17</v>
      </c>
      <c r="E96" s="26"/>
    </row>
    <row r="97" spans="1:5" ht="18" x14ac:dyDescent="0.25">
      <c r="A97" s="8" t="str">
        <f>VLOOKUP(B97,'[1]LISTADO ATM'!$A$2:$C$817,3,0)</f>
        <v>DISTRITO NACIONAL</v>
      </c>
      <c r="B97" s="8">
        <v>640</v>
      </c>
      <c r="C97" s="15" t="str">
        <f>VLOOKUP(B97,'[1]LISTADO ATM'!$A$2:$B$816,2,0)</f>
        <v xml:space="preserve">ATM Ministerio Obras Públicas </v>
      </c>
      <c r="D97" s="25" t="s">
        <v>22</v>
      </c>
      <c r="E97" s="26"/>
    </row>
    <row r="98" spans="1:5" ht="18" x14ac:dyDescent="0.25">
      <c r="A98" s="8" t="str">
        <f>VLOOKUP(B98,'[1]LISTADO ATM'!$A$2:$C$817,3,0)</f>
        <v>DISTRITO NACIONAL</v>
      </c>
      <c r="B98" s="8">
        <v>738</v>
      </c>
      <c r="C98" s="15" t="str">
        <f>VLOOKUP(B98,'[1]LISTADO ATM'!$A$2:$B$816,2,0)</f>
        <v xml:space="preserve">ATM Zona Franca Los Alcarrizos </v>
      </c>
      <c r="D98" s="25" t="s">
        <v>17</v>
      </c>
      <c r="E98" s="26"/>
    </row>
    <row r="99" spans="1:5" ht="18" x14ac:dyDescent="0.25">
      <c r="A99" s="8" t="str">
        <f>VLOOKUP(B99,'[1]LISTADO ATM'!$A$2:$C$817,3,0)</f>
        <v>DISTRITO NACIONAL</v>
      </c>
      <c r="B99" s="8">
        <v>788</v>
      </c>
      <c r="C99" s="15" t="str">
        <f>VLOOKUP(B99,'[1]LISTADO ATM'!$A$2:$B$816,2,0)</f>
        <v xml:space="preserve">ATM Relaciones Exteriores (Cancillería) </v>
      </c>
      <c r="D99" s="27" t="s">
        <v>17</v>
      </c>
      <c r="E99" s="27"/>
    </row>
    <row r="100" spans="1:5" ht="18" x14ac:dyDescent="0.25">
      <c r="A100" s="8" t="str">
        <f>VLOOKUP(B100,'[1]LISTADO ATM'!$A$2:$C$817,3,0)</f>
        <v>NORTE</v>
      </c>
      <c r="B100" s="8">
        <v>903</v>
      </c>
      <c r="C100" s="15" t="str">
        <f>VLOOKUP(B100,'[1]LISTADO ATM'!$A$2:$B$816,2,0)</f>
        <v xml:space="preserve">ATM Oficina La Vega Real I </v>
      </c>
      <c r="D100" s="25" t="s">
        <v>19</v>
      </c>
      <c r="E100" s="26"/>
    </row>
    <row r="101" spans="1:5" ht="18" x14ac:dyDescent="0.25">
      <c r="A101" s="8" t="str">
        <f>VLOOKUP(B101,'[1]LISTADO ATM'!$A$2:$C$817,3,0)</f>
        <v>DISTRITO NACIONAL</v>
      </c>
      <c r="B101" s="8">
        <v>900</v>
      </c>
      <c r="C101" s="15" t="str">
        <f>VLOOKUP(B101,'[1]LISTADO ATM'!$A$2:$B$816,2,0)</f>
        <v xml:space="preserve">ATM UNP Merca Santo Domingo </v>
      </c>
      <c r="D101" s="27" t="s">
        <v>17</v>
      </c>
      <c r="E101" s="27"/>
    </row>
    <row r="102" spans="1:5" ht="18" x14ac:dyDescent="0.25">
      <c r="A102" s="8" t="str">
        <f>VLOOKUP(B102,'[1]LISTADO ATM'!$A$2:$C$817,3,0)</f>
        <v>DISTRITO NACIONAL</v>
      </c>
      <c r="B102" s="8">
        <v>169</v>
      </c>
      <c r="C102" s="15" t="str">
        <f>VLOOKUP(B102,'[1]LISTADO ATM'!$A$2:$B$816,2,0)</f>
        <v xml:space="preserve">ATM Oficina Caonabo </v>
      </c>
      <c r="D102" s="27" t="s">
        <v>17</v>
      </c>
      <c r="E102" s="27"/>
    </row>
    <row r="103" spans="1:5" ht="18" x14ac:dyDescent="0.25">
      <c r="A103" s="8" t="str">
        <f>VLOOKUP(B103,'[1]LISTADO ATM'!$A$2:$C$817,3,0)</f>
        <v>DISTRITO NACIONAL</v>
      </c>
      <c r="B103" s="8">
        <v>281</v>
      </c>
      <c r="C103" s="15" t="str">
        <f>VLOOKUP(B103,'[1]LISTADO ATM'!$A$2:$B$816,2,0)</f>
        <v xml:space="preserve">ATM S/M Pola Independencia </v>
      </c>
      <c r="D103" s="25" t="s">
        <v>19</v>
      </c>
      <c r="E103" s="26"/>
    </row>
    <row r="104" spans="1:5" ht="18" x14ac:dyDescent="0.25">
      <c r="A104" s="8" t="str">
        <f>VLOOKUP(B104,'[1]LISTADO ATM'!$A$2:$C$817,3,0)</f>
        <v>NORTE</v>
      </c>
      <c r="B104" s="8">
        <v>380</v>
      </c>
      <c r="C104" s="15" t="str">
        <f>VLOOKUP(B104,'[1]LISTADO ATM'!$A$2:$B$816,2,0)</f>
        <v xml:space="preserve">ATM Oficina Navarrete </v>
      </c>
      <c r="D104" s="25" t="s">
        <v>19</v>
      </c>
      <c r="E104" s="26"/>
    </row>
    <row r="105" spans="1:5" ht="18" x14ac:dyDescent="0.25">
      <c r="A105" s="8" t="str">
        <f>VLOOKUP(B105,'[1]LISTADO ATM'!$A$2:$C$817,3,0)</f>
        <v>DISTRITO NACIONAL</v>
      </c>
      <c r="B105" s="8">
        <v>560</v>
      </c>
      <c r="C105" s="15" t="str">
        <f>VLOOKUP(B105,'[1]LISTADO ATM'!$A$2:$B$816,2,0)</f>
        <v xml:space="preserve">ATM Junta Central Electoral </v>
      </c>
      <c r="D105" s="27" t="s">
        <v>17</v>
      </c>
      <c r="E105" s="27"/>
    </row>
    <row r="106" spans="1:5" ht="18" x14ac:dyDescent="0.25">
      <c r="A106" s="8" t="str">
        <f>VLOOKUP(B106,'[1]LISTADO ATM'!$A$2:$C$817,3,0)</f>
        <v>ESTE</v>
      </c>
      <c r="B106" s="8">
        <v>613</v>
      </c>
      <c r="C106" s="15" t="str">
        <f>VLOOKUP(B106,'[1]LISTADO ATM'!$A$2:$B$816,2,0)</f>
        <v xml:space="preserve">ATM Almacenes Zaglul (La Altagracia) </v>
      </c>
      <c r="D106" s="27" t="s">
        <v>17</v>
      </c>
      <c r="E106" s="27"/>
    </row>
    <row r="107" spans="1:5" ht="18" x14ac:dyDescent="0.25">
      <c r="A107" s="8" t="str">
        <f>VLOOKUP(B107,'[1]LISTADO ATM'!$A$2:$C$817,3,0)</f>
        <v>DISTRITO NACIONAL</v>
      </c>
      <c r="B107" s="8">
        <v>743</v>
      </c>
      <c r="C107" s="15" t="str">
        <f>VLOOKUP(B107,'[1]LISTADO ATM'!$A$2:$B$816,2,0)</f>
        <v xml:space="preserve">ATM Oficina Los Frailes </v>
      </c>
      <c r="D107" s="27" t="s">
        <v>17</v>
      </c>
      <c r="E107" s="27"/>
    </row>
    <row r="108" spans="1:5" ht="18" x14ac:dyDescent="0.25">
      <c r="A108" s="8" t="str">
        <f>VLOOKUP(B108,'[1]LISTADO ATM'!$A$2:$C$817,3,0)</f>
        <v>ESTE</v>
      </c>
      <c r="B108" s="8">
        <v>824</v>
      </c>
      <c r="C108" s="15" t="str">
        <f>VLOOKUP(B108,'[1]LISTADO ATM'!$A$2:$B$816,2,0)</f>
        <v xml:space="preserve">ATM Multiplaza (Higuey) </v>
      </c>
      <c r="D108" s="27" t="s">
        <v>17</v>
      </c>
      <c r="E108" s="27"/>
    </row>
    <row r="109" spans="1:5" ht="18" x14ac:dyDescent="0.25">
      <c r="A109" s="8" t="str">
        <f>VLOOKUP(B109,'[1]LISTADO ATM'!$A$2:$C$817,3,0)</f>
        <v>DISTRITO NACIONAL</v>
      </c>
      <c r="B109" s="8">
        <v>930</v>
      </c>
      <c r="C109" s="15" t="str">
        <f>VLOOKUP(B109,'[1]LISTADO ATM'!$A$2:$B$816,2,0)</f>
        <v>ATM Oficina Plaza Spring Center</v>
      </c>
      <c r="D109" s="27" t="s">
        <v>17</v>
      </c>
      <c r="E109" s="27"/>
    </row>
    <row r="110" spans="1:5" ht="18.75" thickBot="1" x14ac:dyDescent="0.3">
      <c r="A110" s="8" t="str">
        <f>VLOOKUP(B110,'[1]LISTADO ATM'!$A$2:$C$817,3,0)</f>
        <v>DISTRITO NACIONAL</v>
      </c>
      <c r="B110" s="8">
        <v>989</v>
      </c>
      <c r="C110" s="15" t="str">
        <f>VLOOKUP(B110,'[1]LISTADO ATM'!$A$2:$B$816,2,0)</f>
        <v xml:space="preserve">ATM Ministerio de Deportes </v>
      </c>
      <c r="D110" s="27" t="s">
        <v>17</v>
      </c>
      <c r="E110" s="27"/>
    </row>
    <row r="111" spans="1:5" ht="18.75" thickBot="1" x14ac:dyDescent="0.3">
      <c r="A111" s="11" t="s">
        <v>12</v>
      </c>
      <c r="B111" s="22">
        <f>COUNT(B90:B110)</f>
        <v>21</v>
      </c>
      <c r="C111" s="18"/>
      <c r="D111" s="9"/>
      <c r="E111" s="10"/>
    </row>
  </sheetData>
  <mergeCells count="32">
    <mergeCell ref="D110:E11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90:E90"/>
    <mergeCell ref="A72:E72"/>
    <mergeCell ref="A85:B85"/>
    <mergeCell ref="A86:B86"/>
    <mergeCell ref="A88:E88"/>
    <mergeCell ref="D89:E89"/>
    <mergeCell ref="A1:E1"/>
    <mergeCell ref="A8:E8"/>
    <mergeCell ref="C44:E44"/>
    <mergeCell ref="A46:E46"/>
    <mergeCell ref="A2:E2"/>
    <mergeCell ref="A3:E3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</mergeCells>
  <phoneticPr fontId="11" type="noConversion"/>
  <conditionalFormatting sqref="E111:E1048576 E70:E72 E83:E89 E1:E9 E44:E46">
    <cfRule type="duplicateValues" dxfId="61" priority="1276"/>
  </conditionalFormatting>
  <conditionalFormatting sqref="E14">
    <cfRule type="duplicateValues" dxfId="60" priority="348"/>
  </conditionalFormatting>
  <conditionalFormatting sqref="E90">
    <cfRule type="duplicateValues" dxfId="59" priority="180"/>
  </conditionalFormatting>
  <conditionalFormatting sqref="E90">
    <cfRule type="duplicateValues" dxfId="58" priority="179"/>
  </conditionalFormatting>
  <conditionalFormatting sqref="E91">
    <cfRule type="duplicateValues" dxfId="57" priority="166"/>
  </conditionalFormatting>
  <conditionalFormatting sqref="E91">
    <cfRule type="duplicateValues" dxfId="56" priority="165"/>
  </conditionalFormatting>
  <conditionalFormatting sqref="E92">
    <cfRule type="duplicateValues" dxfId="55" priority="160"/>
  </conditionalFormatting>
  <conditionalFormatting sqref="E92">
    <cfRule type="duplicateValues" dxfId="54" priority="159"/>
  </conditionalFormatting>
  <conditionalFormatting sqref="E93">
    <cfRule type="duplicateValues" dxfId="53" priority="148"/>
  </conditionalFormatting>
  <conditionalFormatting sqref="E93">
    <cfRule type="duplicateValues" dxfId="52" priority="147"/>
  </conditionalFormatting>
  <conditionalFormatting sqref="E94">
    <cfRule type="duplicateValues" dxfId="51" priority="126"/>
  </conditionalFormatting>
  <conditionalFormatting sqref="E94">
    <cfRule type="duplicateValues" dxfId="50" priority="125"/>
  </conditionalFormatting>
  <conditionalFormatting sqref="E95">
    <cfRule type="duplicateValues" dxfId="49" priority="112"/>
  </conditionalFormatting>
  <conditionalFormatting sqref="E95">
    <cfRule type="duplicateValues" dxfId="48" priority="111"/>
  </conditionalFormatting>
  <conditionalFormatting sqref="E96">
    <cfRule type="duplicateValues" dxfId="47" priority="108"/>
  </conditionalFormatting>
  <conditionalFormatting sqref="E96">
    <cfRule type="duplicateValues" dxfId="46" priority="107"/>
  </conditionalFormatting>
  <conditionalFormatting sqref="E76">
    <cfRule type="duplicateValues" dxfId="45" priority="81"/>
  </conditionalFormatting>
  <conditionalFormatting sqref="E76">
    <cfRule type="duplicateValues" dxfId="44" priority="82"/>
  </conditionalFormatting>
  <conditionalFormatting sqref="E97">
    <cfRule type="duplicateValues" dxfId="43" priority="62"/>
  </conditionalFormatting>
  <conditionalFormatting sqref="E97">
    <cfRule type="duplicateValues" dxfId="42" priority="61"/>
  </conditionalFormatting>
  <conditionalFormatting sqref="E98">
    <cfRule type="duplicateValues" dxfId="41" priority="58"/>
  </conditionalFormatting>
  <conditionalFormatting sqref="E100">
    <cfRule type="duplicateValues" dxfId="40" priority="48"/>
  </conditionalFormatting>
  <conditionalFormatting sqref="E100">
    <cfRule type="duplicateValues" dxfId="39" priority="47"/>
  </conditionalFormatting>
  <conditionalFormatting sqref="E77">
    <cfRule type="duplicateValues" dxfId="38" priority="4201"/>
  </conditionalFormatting>
  <conditionalFormatting sqref="E13">
    <cfRule type="duplicateValues" dxfId="37" priority="43"/>
  </conditionalFormatting>
  <conditionalFormatting sqref="E78:E79 E37">
    <cfRule type="duplicateValues" dxfId="36" priority="42"/>
  </conditionalFormatting>
  <conditionalFormatting sqref="E28">
    <cfRule type="duplicateValues" dxfId="35" priority="19"/>
  </conditionalFormatting>
  <conditionalFormatting sqref="E28">
    <cfRule type="duplicateValues" dxfId="34" priority="20"/>
  </conditionalFormatting>
  <conditionalFormatting sqref="B112:B1048576 B14 B71:B72 B84:B88 B45:B46 B10 B1:B8">
    <cfRule type="duplicateValues" dxfId="33" priority="4599"/>
    <cfRule type="duplicateValues" dxfId="32" priority="4600"/>
  </conditionalFormatting>
  <conditionalFormatting sqref="B112:B1048576 B14 B71:B72 B84:B88 B45:B46 B10 B90:B110 B1:B8">
    <cfRule type="duplicateValues" dxfId="31" priority="4615"/>
  </conditionalFormatting>
  <conditionalFormatting sqref="E56 E22">
    <cfRule type="duplicateValues" dxfId="30" priority="4655"/>
  </conditionalFormatting>
  <conditionalFormatting sqref="E10">
    <cfRule type="duplicateValues" dxfId="29" priority="5051"/>
  </conditionalFormatting>
  <conditionalFormatting sqref="E60:E61 E29:E30">
    <cfRule type="duplicateValues" dxfId="28" priority="17"/>
  </conditionalFormatting>
  <conditionalFormatting sqref="E40">
    <cfRule type="duplicateValues" dxfId="27" priority="13"/>
  </conditionalFormatting>
  <conditionalFormatting sqref="E103">
    <cfRule type="duplicateValues" dxfId="26" priority="12"/>
  </conditionalFormatting>
  <conditionalFormatting sqref="E103">
    <cfRule type="duplicateValues" dxfId="25" priority="11"/>
  </conditionalFormatting>
  <conditionalFormatting sqref="E104">
    <cfRule type="duplicateValues" dxfId="24" priority="10"/>
  </conditionalFormatting>
  <conditionalFormatting sqref="E104">
    <cfRule type="duplicateValues" dxfId="23" priority="9"/>
  </conditionalFormatting>
  <conditionalFormatting sqref="E63:E64 E69">
    <cfRule type="duplicateValues" dxfId="22" priority="5"/>
  </conditionalFormatting>
  <conditionalFormatting sqref="E63:E64">
    <cfRule type="duplicateValues" dxfId="21" priority="6"/>
  </conditionalFormatting>
  <conditionalFormatting sqref="E42">
    <cfRule type="duplicateValues" dxfId="20" priority="5323"/>
  </conditionalFormatting>
  <conditionalFormatting sqref="E48:E53 E34 E15:E20 E11 E38">
    <cfRule type="duplicateValues" dxfId="19" priority="5539"/>
  </conditionalFormatting>
  <conditionalFormatting sqref="E54:E56 E21:E22 E12">
    <cfRule type="duplicateValues" dxfId="18" priority="5569"/>
  </conditionalFormatting>
  <conditionalFormatting sqref="E57:E59 E23:E27">
    <cfRule type="duplicateValues" dxfId="17" priority="5578"/>
  </conditionalFormatting>
  <conditionalFormatting sqref="E62 E31:E33">
    <cfRule type="duplicateValues" dxfId="16" priority="6029"/>
  </conditionalFormatting>
  <conditionalFormatting sqref="B48:B69 B11:B13 B15:B34 B38">
    <cfRule type="duplicateValues" dxfId="15" priority="6039"/>
    <cfRule type="duplicateValues" dxfId="14" priority="6040"/>
  </conditionalFormatting>
  <conditionalFormatting sqref="B48:B69 B11:B13 B15:B34 B38">
    <cfRule type="duplicateValues" dxfId="13" priority="6057"/>
  </conditionalFormatting>
  <conditionalFormatting sqref="E74:E75 E41 E35:E36 E43">
    <cfRule type="duplicateValues" dxfId="12" priority="6106"/>
  </conditionalFormatting>
  <conditionalFormatting sqref="B74:B82 B35:B43">
    <cfRule type="duplicateValues" dxfId="11" priority="6219"/>
    <cfRule type="duplicateValues" dxfId="10" priority="6220"/>
  </conditionalFormatting>
  <conditionalFormatting sqref="B74:B82 B35:B43">
    <cfRule type="duplicateValues" dxfId="9" priority="6231"/>
  </conditionalFormatting>
  <conditionalFormatting sqref="E111:E1048576 E70:E75 E83:E89 E41 E1:E11 E43:E53 E14:E20 E34:E36 E38">
    <cfRule type="duplicateValues" dxfId="8" priority="6291"/>
  </conditionalFormatting>
  <conditionalFormatting sqref="B1:B1048576">
    <cfRule type="duplicateValues" dxfId="7" priority="6304"/>
  </conditionalFormatting>
  <conditionalFormatting sqref="E80 E82">
    <cfRule type="duplicateValues" dxfId="6" priority="4"/>
  </conditionalFormatting>
  <conditionalFormatting sqref="E39">
    <cfRule type="duplicateValues" dxfId="5" priority="7242"/>
  </conditionalFormatting>
  <conditionalFormatting sqref="E81">
    <cfRule type="duplicateValues" dxfId="4" priority="3"/>
  </conditionalFormatting>
  <conditionalFormatting sqref="E65:E68">
    <cfRule type="duplicateValues" dxfId="3" priority="1"/>
  </conditionalFormatting>
  <conditionalFormatting sqref="E65:E68">
    <cfRule type="duplicateValues" dxfId="2" priority="2"/>
  </conditionalFormatting>
  <conditionalFormatting sqref="B90:B110">
    <cfRule type="duplicateValues" dxfId="1" priority="7389"/>
    <cfRule type="duplicateValues" dxfId="0" priority="739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2021-01-30T19:28:24Z</dcterms:modified>
</cp:coreProperties>
</file>