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1\"/>
    </mc:Choice>
  </mc:AlternateContent>
  <bookViews>
    <workbookView xWindow="0" yWindow="0" windowWidth="16152" windowHeight="6444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7" i="1" l="1"/>
  <c r="A109" i="1"/>
  <c r="C109" i="1"/>
  <c r="C110" i="1"/>
  <c r="C121" i="1"/>
  <c r="C122" i="1"/>
  <c r="C123" i="1"/>
  <c r="C124" i="1"/>
  <c r="C125" i="1"/>
  <c r="C126" i="1"/>
  <c r="C127" i="1"/>
  <c r="C128" i="1"/>
  <c r="C129" i="1"/>
  <c r="C130" i="1"/>
  <c r="C131" i="1"/>
  <c r="B114" i="1"/>
  <c r="A59" i="1"/>
  <c r="A60" i="1"/>
  <c r="A87" i="1"/>
  <c r="A88" i="1"/>
  <c r="A61" i="1"/>
  <c r="A62" i="1"/>
  <c r="A89" i="1"/>
  <c r="A63" i="1"/>
  <c r="A64" i="1"/>
  <c r="A90" i="1"/>
  <c r="A91" i="1"/>
  <c r="A92" i="1"/>
  <c r="A93" i="1"/>
  <c r="A94" i="1"/>
  <c r="A95" i="1"/>
  <c r="A66" i="1"/>
  <c r="A96" i="1"/>
  <c r="A97" i="1"/>
  <c r="A98" i="1"/>
  <c r="A99" i="1"/>
  <c r="A85" i="1"/>
  <c r="A86" i="1"/>
  <c r="A136" i="1" l="1"/>
  <c r="C136" i="1"/>
  <c r="A100" i="1"/>
  <c r="C100" i="1"/>
  <c r="B101" i="1"/>
  <c r="C98" i="1"/>
  <c r="C99" i="1"/>
  <c r="C93" i="1"/>
  <c r="C94" i="1"/>
  <c r="C95" i="1"/>
  <c r="C66" i="1"/>
  <c r="C96" i="1"/>
  <c r="C97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C132" i="1"/>
  <c r="C133" i="1"/>
  <c r="C134" i="1"/>
  <c r="C135" i="1"/>
  <c r="A111" i="1"/>
  <c r="A70" i="1"/>
  <c r="A112" i="1"/>
  <c r="A113" i="1"/>
  <c r="C111" i="1"/>
  <c r="C70" i="1"/>
  <c r="C112" i="1"/>
  <c r="C113" i="1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75" i="1"/>
  <c r="A76" i="1"/>
  <c r="A7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75" i="1"/>
  <c r="C76" i="1"/>
  <c r="C77" i="1"/>
  <c r="C11" i="1" l="1"/>
  <c r="C12" i="1"/>
  <c r="C13" i="1"/>
  <c r="C14" i="1"/>
  <c r="B78" i="1"/>
  <c r="A69" i="1"/>
  <c r="A110" i="1"/>
  <c r="A71" i="1"/>
  <c r="A72" i="1"/>
  <c r="C69" i="1"/>
  <c r="C71" i="1"/>
  <c r="C72" i="1"/>
  <c r="C91" i="1"/>
  <c r="C92" i="1"/>
  <c r="A123" i="1" l="1"/>
  <c r="A122" i="1"/>
  <c r="A121" i="1"/>
  <c r="C68" i="1"/>
  <c r="A68" i="1"/>
  <c r="C108" i="1"/>
  <c r="A108" i="1"/>
  <c r="C107" i="1"/>
  <c r="A107" i="1"/>
  <c r="C106" i="1"/>
  <c r="A106" i="1"/>
  <c r="C105" i="1"/>
  <c r="A105" i="1"/>
  <c r="C65" i="1"/>
  <c r="A65" i="1"/>
  <c r="C90" i="1"/>
  <c r="C64" i="1"/>
  <c r="C63" i="1"/>
  <c r="C89" i="1"/>
  <c r="C62" i="1"/>
  <c r="C61" i="1"/>
  <c r="C88" i="1"/>
  <c r="C87" i="1"/>
  <c r="C60" i="1"/>
  <c r="C59" i="1"/>
  <c r="C86" i="1"/>
  <c r="C85" i="1"/>
  <c r="C74" i="1"/>
  <c r="A74" i="1"/>
  <c r="C73" i="1"/>
  <c r="A73" i="1"/>
  <c r="C84" i="1"/>
  <c r="A84" i="1"/>
  <c r="C67" i="1"/>
  <c r="A67" i="1"/>
  <c r="C83" i="1"/>
  <c r="A83" i="1"/>
  <c r="C82" i="1"/>
  <c r="A82" i="1"/>
  <c r="C10" i="1"/>
  <c r="A10" i="1"/>
  <c r="A117" i="1" l="1"/>
</calcChain>
</file>

<file path=xl/sharedStrings.xml><?xml version="1.0" encoding="utf-8"?>
<sst xmlns="http://schemas.openxmlformats.org/spreadsheetml/2006/main" count="146" uniqueCount="21">
  <si>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</si>
  <si>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</si>
  <si>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</si>
  <si>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</si>
  <si>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</si>
  <si>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</si>
  <si>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</si>
  <si>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</si>
  <si>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</si>
  <si>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</si>
  <si>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</si>
  <si>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</si>
  <si>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</si>
  <si>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</si>
  <si>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</si>
  <si>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</si>
  <si>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</si>
  <si>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</si>
  <si>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</si>
  <si>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</si>
  <si>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Ofic. Yamasa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</si>
</sst>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1" fontId="9" fillId="8" borderId="18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topLeftCell="A99" zoomScale="80" zoomScaleNormal="80" workbookViewId="0">
      <selection activeCell="C109" sqref="C109"/>
    </sheetView>
  </sheetViews>
  <sheetFormatPr baseColWidth="10" defaultColWidth="52.6640625" defaultRowHeight="14.4" x14ac:dyDescent="0.3"/>
  <cols>
    <col min="1" max="1" width="25.6640625" bestFit="1" customWidth="1"/>
    <col min="2" max="2" width="21.6640625" style="14" bestFit="1" customWidth="1"/>
    <col min="3" max="3" width="62.88671875" bestFit="1" customWidth="1"/>
    <col min="4" max="4" width="39.33203125" bestFit="1" customWidth="1"/>
    <col min="5" max="5" width="30.109375" customWidth="1"/>
  </cols>
  <sheetData>
    <row r="1" spans="1:5" ht="23.4" x14ac:dyDescent="0.3">
      <c r="A1" s="35" t="s">
        <v>0</v>
      </c>
      <c r="B1" s="36"/>
      <c r="C1" s="36"/>
      <c r="D1" s="36"/>
      <c r="E1" s="37"/>
    </row>
    <row r="2" spans="1:5" ht="23.4" x14ac:dyDescent="0.3">
      <c r="A2" s="35" t="s">
        <v>1</v>
      </c>
      <c r="B2" s="36"/>
      <c r="C2" s="36"/>
      <c r="D2" s="36"/>
      <c r="E2" s="37"/>
    </row>
    <row r="3" spans="1:5" ht="26.4" x14ac:dyDescent="0.3">
      <c r="A3" s="38" t="s">
        <v>0</v>
      </c>
      <c r="B3" s="39"/>
      <c r="C3" s="39"/>
      <c r="D3" s="39"/>
      <c r="E3" s="40"/>
    </row>
    <row r="4" spans="1:5" x14ac:dyDescent="0.3">
      <c r="E4" s="14"/>
    </row>
    <row r="5" spans="1:5" ht="18" thickBot="1" x14ac:dyDescent="0.35">
      <c r="A5" s="1" t="s">
        <v>2</v>
      </c>
      <c r="B5" s="2">
        <v>44198.25</v>
      </c>
      <c r="C5" s="3"/>
      <c r="D5" s="4"/>
      <c r="E5" s="5"/>
    </row>
    <row r="6" spans="1:5" ht="18" thickBot="1" x14ac:dyDescent="0.35">
      <c r="A6" s="1" t="s">
        <v>3</v>
      </c>
      <c r="B6" s="2">
        <v>44198.708333333336</v>
      </c>
      <c r="C6" s="3"/>
      <c r="D6" s="4"/>
      <c r="E6" s="5"/>
    </row>
    <row r="7" spans="1:5" ht="15" thickBot="1" x14ac:dyDescent="0.35">
      <c r="E7" s="14"/>
    </row>
    <row r="8" spans="1:5" ht="18" thickBot="1" x14ac:dyDescent="0.35">
      <c r="A8" s="28" t="s">
        <v>4</v>
      </c>
      <c r="B8" s="29"/>
      <c r="C8" s="29"/>
      <c r="D8" s="29"/>
      <c r="E8" s="30"/>
    </row>
    <row r="9" spans="1:5" ht="17.399999999999999" x14ac:dyDescent="0.3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7.399999999999999" x14ac:dyDescent="0.3">
      <c r="A10" s="15" t="str">
        <f>VLOOKUP(B10,'[1]LISTADO ATM'!$A$2:$C$817,3,0)</f>
        <v>DISTRITO NACIONAL</v>
      </c>
      <c r="B10" s="8">
        <v>24</v>
      </c>
      <c r="C10" s="15" t="str">
        <f>VLOOKUP(B10,'[1]LISTADO ATM'!$A$2:$B$816,2,0)</f>
        <v xml:space="preserve">ATM Oficina Eusebio Manzueta </v>
      </c>
      <c r="D10" s="13" t="s">
        <v>18</v>
      </c>
      <c r="E10" s="8">
        <v>335775838</v>
      </c>
    </row>
    <row r="11" spans="1:5" ht="17.399999999999999" x14ac:dyDescent="0.3">
      <c r="A11" s="15" t="str">
        <f>VLOOKUP(B11,'[1]LISTADO ATM'!$A$2:$C$817,3,0)</f>
        <v>DISTRITO NACIONAL</v>
      </c>
      <c r="B11" s="8">
        <v>569</v>
      </c>
      <c r="C11" s="15" t="str">
        <f>VLOOKUP(B11,'[1]LISTADO ATM'!$A$2:$B$816,2,0)</f>
        <v xml:space="preserve">ATM Superintendencia de Seguros </v>
      </c>
      <c r="D11" s="13" t="s">
        <v>18</v>
      </c>
      <c r="E11" s="8">
        <v>335776262</v>
      </c>
    </row>
    <row r="12" spans="1:5" ht="17.399999999999999" x14ac:dyDescent="0.3">
      <c r="A12" s="15" t="str">
        <f>VLOOKUP(B12,'[1]LISTADO ATM'!$A$2:$C$817,3,0)</f>
        <v>SUR</v>
      </c>
      <c r="B12" s="8">
        <v>252</v>
      </c>
      <c r="C12" s="15" t="str">
        <f>VLOOKUP(B12,'[1]LISTADO ATM'!$A$2:$B$816,2,0)</f>
        <v xml:space="preserve">ATM Banco Agrícola (Barahona) </v>
      </c>
      <c r="D12" s="13" t="s">
        <v>18</v>
      </c>
      <c r="E12" s="8">
        <v>335776899</v>
      </c>
    </row>
    <row r="13" spans="1:5" ht="17.399999999999999" x14ac:dyDescent="0.3">
      <c r="A13" s="15" t="str">
        <f>VLOOKUP(B13,'[1]LISTADO ATM'!$A$2:$C$817,3,0)</f>
        <v>DISTRITO NACIONAL</v>
      </c>
      <c r="B13" s="8">
        <v>549</v>
      </c>
      <c r="C13" s="15" t="str">
        <f>VLOOKUP(B13,'[1]LISTADO ATM'!$A$2:$B$816,2,0)</f>
        <v xml:space="preserve">ATM Ministerio de Turismo (Oficinas Gubernamentales) </v>
      </c>
      <c r="D13" s="13" t="s">
        <v>18</v>
      </c>
      <c r="E13" s="8">
        <v>335776519</v>
      </c>
    </row>
    <row r="14" spans="1:5" ht="17.399999999999999" x14ac:dyDescent="0.3">
      <c r="A14" s="15" t="str">
        <f>VLOOKUP(B14,'[1]LISTADO ATM'!$A$2:$C$817,3,0)</f>
        <v>DISTRITO NACIONAL</v>
      </c>
      <c r="B14" s="8">
        <v>377</v>
      </c>
      <c r="C14" s="15" t="str">
        <f>VLOOKUP(B14,'[1]LISTADO ATM'!$A$2:$B$816,2,0)</f>
        <v>ATM Estación del Metro Eduardo Brito</v>
      </c>
      <c r="D14" s="13" t="s">
        <v>18</v>
      </c>
      <c r="E14" s="8">
        <v>335776999</v>
      </c>
    </row>
    <row r="15" spans="1:5" ht="17.399999999999999" x14ac:dyDescent="0.3">
      <c r="A15" s="15" t="str">
        <f>VLOOKUP(B15,'[1]LISTADO ATM'!$A$2:$C$817,3,0)</f>
        <v>DISTRITO NACIONAL</v>
      </c>
      <c r="B15" s="8">
        <v>958</v>
      </c>
      <c r="C15" s="15" t="str">
        <f>VLOOKUP(B15,'[1]LISTADO ATM'!$A$2:$B$816,2,0)</f>
        <v xml:space="preserve">ATM Olé Aut. San Isidro </v>
      </c>
      <c r="D15" s="13" t="s">
        <v>18</v>
      </c>
      <c r="E15" s="8">
        <v>335776571</v>
      </c>
    </row>
    <row r="16" spans="1:5" ht="17.399999999999999" x14ac:dyDescent="0.3">
      <c r="A16" s="15" t="str">
        <f>VLOOKUP(B16,'[1]LISTADO ATM'!$A$2:$C$817,3,0)</f>
        <v>DISTRITO NACIONAL</v>
      </c>
      <c r="B16" s="8">
        <v>354</v>
      </c>
      <c r="C16" s="15" t="str">
        <f>VLOOKUP(B16,'[1]LISTADO ATM'!$A$2:$B$816,2,0)</f>
        <v xml:space="preserve">ATM Oficina Núñez de Cáceres II </v>
      </c>
      <c r="D16" s="13" t="s">
        <v>18</v>
      </c>
      <c r="E16" s="8">
        <v>335776522</v>
      </c>
    </row>
    <row r="17" spans="1:5" ht="17.399999999999999" x14ac:dyDescent="0.3">
      <c r="A17" s="15" t="str">
        <f>VLOOKUP(B17,'[1]LISTADO ATM'!$A$2:$C$817,3,0)</f>
        <v>DISTRITO NACIONAL</v>
      </c>
      <c r="B17" s="8">
        <v>2</v>
      </c>
      <c r="C17" s="15" t="str">
        <f>VLOOKUP(B17,'[1]LISTADO ATM'!$A$2:$B$816,2,0)</f>
        <v>ATM Autoservicio Padre Castellano</v>
      </c>
      <c r="D17" s="13" t="s">
        <v>18</v>
      </c>
      <c r="E17" s="8">
        <v>335776780</v>
      </c>
    </row>
    <row r="18" spans="1:5" ht="17.399999999999999" x14ac:dyDescent="0.3">
      <c r="A18" s="15" t="str">
        <f>VLOOKUP(B18,'[1]LISTADO ATM'!$A$2:$C$817,3,0)</f>
        <v>DISTRITO NACIONAL</v>
      </c>
      <c r="B18" s="8">
        <v>821</v>
      </c>
      <c r="C18" s="15" t="str">
        <f>VLOOKUP(B18,'[1]LISTADO ATM'!$A$2:$B$816,2,0)</f>
        <v xml:space="preserve">ATM S/M Bravo Churchill </v>
      </c>
      <c r="D18" s="13" t="s">
        <v>18</v>
      </c>
      <c r="E18" s="8">
        <v>335776895</v>
      </c>
    </row>
    <row r="19" spans="1:5" ht="17.399999999999999" x14ac:dyDescent="0.3">
      <c r="A19" s="15" t="str">
        <f>VLOOKUP(B19,'[1]LISTADO ATM'!$A$2:$C$817,3,0)</f>
        <v>ESTE</v>
      </c>
      <c r="B19" s="8">
        <v>104</v>
      </c>
      <c r="C19" s="15" t="str">
        <f>VLOOKUP(B19,'[1]LISTADO ATM'!$A$2:$B$816,2,0)</f>
        <v xml:space="preserve">ATM Jumbo Higuey </v>
      </c>
      <c r="D19" s="13" t="s">
        <v>18</v>
      </c>
      <c r="E19" s="8">
        <v>335776898</v>
      </c>
    </row>
    <row r="20" spans="1:5" ht="17.399999999999999" x14ac:dyDescent="0.3">
      <c r="A20" s="15" t="str">
        <f>VLOOKUP(B20,'[1]LISTADO ATM'!$A$2:$C$817,3,0)</f>
        <v>ESTE</v>
      </c>
      <c r="B20" s="8">
        <v>824</v>
      </c>
      <c r="C20" s="15" t="str">
        <f>VLOOKUP(B20,'[1]LISTADO ATM'!$A$2:$B$816,2,0)</f>
        <v xml:space="preserve">ATM Multiplaza (Higuey) </v>
      </c>
      <c r="D20" s="13" t="s">
        <v>18</v>
      </c>
      <c r="E20" s="8">
        <v>335776954</v>
      </c>
    </row>
    <row r="21" spans="1:5" ht="17.399999999999999" x14ac:dyDescent="0.3">
      <c r="A21" s="15" t="str">
        <f>VLOOKUP(B21,'[1]LISTADO ATM'!$A$2:$C$817,3,0)</f>
        <v>DISTRITO NACIONAL</v>
      </c>
      <c r="B21" s="8">
        <v>930</v>
      </c>
      <c r="C21" s="15" t="str">
        <f>VLOOKUP(B21,'[1]LISTADO ATM'!$A$2:$B$816,2,0)</f>
        <v>ATM Oficina Plaza Spring Center</v>
      </c>
      <c r="D21" s="13" t="s">
        <v>18</v>
      </c>
      <c r="E21" s="8">
        <v>335776955</v>
      </c>
    </row>
    <row r="22" spans="1:5" ht="17.399999999999999" x14ac:dyDescent="0.3">
      <c r="A22" s="15" t="str">
        <f>VLOOKUP(B22,'[1]LISTADO ATM'!$A$2:$C$817,3,0)</f>
        <v>SUR</v>
      </c>
      <c r="B22" s="8">
        <v>249</v>
      </c>
      <c r="C22" s="15" t="str">
        <f>VLOOKUP(B22,'[1]LISTADO ATM'!$A$2:$B$816,2,0)</f>
        <v xml:space="preserve">ATM Banco Agrícola Neiba </v>
      </c>
      <c r="D22" s="13" t="s">
        <v>18</v>
      </c>
      <c r="E22" s="8">
        <v>335776995</v>
      </c>
    </row>
    <row r="23" spans="1:5" ht="17.399999999999999" x14ac:dyDescent="0.3">
      <c r="A23" s="15" t="str">
        <f>VLOOKUP(B23,'[1]LISTADO ATM'!$A$2:$C$817,3,0)</f>
        <v>ESTE</v>
      </c>
      <c r="B23" s="8">
        <v>613</v>
      </c>
      <c r="C23" s="15" t="str">
        <f>VLOOKUP(B23,'[1]LISTADO ATM'!$A$2:$B$816,2,0)</f>
        <v xml:space="preserve">ATM Almacenes Zaglul (La Altagracia) </v>
      </c>
      <c r="D23" s="13" t="s">
        <v>18</v>
      </c>
      <c r="E23" s="8">
        <v>335777007</v>
      </c>
    </row>
    <row r="24" spans="1:5" ht="17.399999999999999" x14ac:dyDescent="0.3">
      <c r="A24" s="15" t="str">
        <f>VLOOKUP(B24,'[1]LISTADO ATM'!$A$2:$C$817,3,0)</f>
        <v>DISTRITO NACIONAL</v>
      </c>
      <c r="B24" s="8">
        <v>23</v>
      </c>
      <c r="C24" s="15" t="str">
        <f>VLOOKUP(B24,'[1]LISTADO ATM'!$A$2:$B$816,2,0)</f>
        <v xml:space="preserve">ATM Oficina México </v>
      </c>
      <c r="D24" s="13" t="s">
        <v>18</v>
      </c>
      <c r="E24" s="8">
        <v>335776985</v>
      </c>
    </row>
    <row r="25" spans="1:5" ht="17.399999999999999" x14ac:dyDescent="0.3">
      <c r="A25" s="15" t="str">
        <f>VLOOKUP(B25,'[1]LISTADO ATM'!$A$2:$C$817,3,0)</f>
        <v>DISTRITO NACIONAL</v>
      </c>
      <c r="B25" s="8">
        <v>425</v>
      </c>
      <c r="C25" s="15" t="str">
        <f>VLOOKUP(B25,'[1]LISTADO ATM'!$A$2:$B$816,2,0)</f>
        <v xml:space="preserve">ATM UNP Jumbo Luperón II </v>
      </c>
      <c r="D25" s="13" t="s">
        <v>18</v>
      </c>
      <c r="E25" s="8">
        <v>335777003</v>
      </c>
    </row>
    <row r="26" spans="1:5" ht="17.399999999999999" x14ac:dyDescent="0.3">
      <c r="A26" s="15" t="str">
        <f>VLOOKUP(B26,'[1]LISTADO ATM'!$A$2:$C$817,3,0)</f>
        <v>NORTE</v>
      </c>
      <c r="B26" s="8">
        <v>747</v>
      </c>
      <c r="C26" s="15" t="str">
        <f>VLOOKUP(B26,'[1]LISTADO ATM'!$A$2:$B$816,2,0)</f>
        <v xml:space="preserve">ATM Club BR (Santiago) </v>
      </c>
      <c r="D26" s="13" t="s">
        <v>18</v>
      </c>
      <c r="E26" s="8">
        <v>335777013</v>
      </c>
    </row>
    <row r="27" spans="1:5" ht="17.399999999999999" x14ac:dyDescent="0.3">
      <c r="A27" s="15" t="str">
        <f>VLOOKUP(B27,'[1]LISTADO ATM'!$A$2:$C$817,3,0)</f>
        <v>NORTE</v>
      </c>
      <c r="B27" s="8">
        <v>119</v>
      </c>
      <c r="C27" s="15" t="str">
        <f>VLOOKUP(B27,'[1]LISTADO ATM'!$A$2:$B$816,2,0)</f>
        <v>ATM Oficina La Barranquita</v>
      </c>
      <c r="D27" s="13" t="s">
        <v>18</v>
      </c>
      <c r="E27" s="8">
        <v>335776989</v>
      </c>
    </row>
    <row r="28" spans="1:5" ht="17.399999999999999" x14ac:dyDescent="0.3">
      <c r="A28" s="15" t="str">
        <f>VLOOKUP(B28,'[1]LISTADO ATM'!$A$2:$C$817,3,0)</f>
        <v>DISTRITO NACIONAL</v>
      </c>
      <c r="B28" s="8">
        <v>165</v>
      </c>
      <c r="C28" s="15" t="str">
        <f>VLOOKUP(B28,'[1]LISTADO ATM'!$A$2:$B$816,2,0)</f>
        <v>ATM Autoservicio Megacentro</v>
      </c>
      <c r="D28" s="13" t="s">
        <v>18</v>
      </c>
      <c r="E28" s="8">
        <v>335776976</v>
      </c>
    </row>
    <row r="29" spans="1:5" ht="17.399999999999999" x14ac:dyDescent="0.3">
      <c r="A29" s="15" t="str">
        <f>VLOOKUP(B29,'[1]LISTADO ATM'!$A$2:$C$817,3,0)</f>
        <v>DISTRITO NACIONAL</v>
      </c>
      <c r="B29" s="8">
        <v>325</v>
      </c>
      <c r="C29" s="15" t="str">
        <f>VLOOKUP(B29,'[1]LISTADO ATM'!$A$2:$B$816,2,0)</f>
        <v>ATM Casa Edwin</v>
      </c>
      <c r="D29" s="13" t="s">
        <v>18</v>
      </c>
      <c r="E29" s="8">
        <v>335776990</v>
      </c>
    </row>
    <row r="30" spans="1:5" ht="17.399999999999999" x14ac:dyDescent="0.3">
      <c r="A30" s="15" t="e">
        <f>VLOOKUP(B30,'[1]LISTADO ATM'!$A$2:$C$817,3,0)</f>
        <v>#N/A</v>
      </c>
      <c r="B30" s="8">
        <v>497</v>
      </c>
      <c r="C30" s="15" t="e">
        <f>VLOOKUP(B30,'[1]LISTADO ATM'!$A$2:$B$816,2,0)</f>
        <v>#N/A</v>
      </c>
      <c r="D30" s="13" t="s">
        <v>18</v>
      </c>
      <c r="E30" s="8">
        <v>335777005</v>
      </c>
    </row>
    <row r="31" spans="1:5" ht="17.399999999999999" x14ac:dyDescent="0.3">
      <c r="A31" s="15" t="e">
        <f>VLOOKUP(B31,'[1]LISTADO ATM'!$A$2:$C$817,3,0)</f>
        <v>#N/A</v>
      </c>
      <c r="B31" s="8">
        <v>345</v>
      </c>
      <c r="C31" s="15" t="s">
        <v>20</v>
      </c>
      <c r="D31" s="13" t="s">
        <v>18</v>
      </c>
      <c r="E31" s="8">
        <v>335776997</v>
      </c>
    </row>
    <row r="32" spans="1:5" ht="17.399999999999999" x14ac:dyDescent="0.3">
      <c r="A32" s="15" t="str">
        <f>VLOOKUP(B32,'[1]LISTADO ATM'!$A$2:$C$817,3,0)</f>
        <v>ESTE</v>
      </c>
      <c r="B32" s="8">
        <v>772</v>
      </c>
      <c r="C32" s="15" t="str">
        <f>VLOOKUP(B32,'[1]LISTADO ATM'!$A$2:$B$816,2,0)</f>
        <v xml:space="preserve">ATM UNP Yamasá </v>
      </c>
      <c r="D32" s="13" t="s">
        <v>18</v>
      </c>
      <c r="E32" s="8">
        <v>335777016</v>
      </c>
    </row>
    <row r="33" spans="1:5" ht="17.399999999999999" x14ac:dyDescent="0.3">
      <c r="A33" s="15" t="str">
        <f>VLOOKUP(B33,'[1]LISTADO ATM'!$A$2:$C$817,3,0)</f>
        <v>NORTE</v>
      </c>
      <c r="B33" s="8">
        <v>383</v>
      </c>
      <c r="C33" s="15" t="str">
        <f>VLOOKUP(B33,'[1]LISTADO ATM'!$A$2:$B$816,2,0)</f>
        <v>ATM S/M Daniel (Dajabón)</v>
      </c>
      <c r="D33" s="13" t="s">
        <v>18</v>
      </c>
      <c r="E33" s="8">
        <v>335777000</v>
      </c>
    </row>
    <row r="34" spans="1:5" ht="17.399999999999999" x14ac:dyDescent="0.3">
      <c r="A34" s="15" t="str">
        <f>VLOOKUP(B34,'[1]LISTADO ATM'!$A$2:$C$817,3,0)</f>
        <v>DISTRITO NACIONAL</v>
      </c>
      <c r="B34" s="8">
        <v>424</v>
      </c>
      <c r="C34" s="15" t="str">
        <f>VLOOKUP(B34,'[1]LISTADO ATM'!$A$2:$B$816,2,0)</f>
        <v xml:space="preserve">ATM UNP Jumbo Luperón I </v>
      </c>
      <c r="D34" s="13" t="s">
        <v>18</v>
      </c>
      <c r="E34" s="8">
        <v>335777002</v>
      </c>
    </row>
    <row r="35" spans="1:5" ht="17.399999999999999" x14ac:dyDescent="0.3">
      <c r="A35" s="15" t="str">
        <f>VLOOKUP(B35,'[1]LISTADO ATM'!$A$2:$C$817,3,0)</f>
        <v>NORTE</v>
      </c>
      <c r="B35" s="8">
        <v>950</v>
      </c>
      <c r="C35" s="15" t="str">
        <f>VLOOKUP(B35,'[1]LISTADO ATM'!$A$2:$B$816,2,0)</f>
        <v xml:space="preserve">ATM Oficina Monterrico </v>
      </c>
      <c r="D35" s="13" t="s">
        <v>18</v>
      </c>
      <c r="E35" s="8">
        <v>335777019</v>
      </c>
    </row>
    <row r="36" spans="1:5" ht="17.399999999999999" x14ac:dyDescent="0.3">
      <c r="A36" s="15" t="str">
        <f>VLOOKUP(B36,'[1]LISTADO ATM'!$A$2:$C$817,3,0)</f>
        <v>NORTE</v>
      </c>
      <c r="B36" s="8">
        <v>965</v>
      </c>
      <c r="C36" s="15" t="str">
        <f>VLOOKUP(B36,'[1]LISTADO ATM'!$A$2:$B$816,2,0)</f>
        <v xml:space="preserve">ATM S/M La Fuente FUN (Santiago) </v>
      </c>
      <c r="D36" s="13" t="s">
        <v>18</v>
      </c>
      <c r="E36" s="8">
        <v>335777020</v>
      </c>
    </row>
    <row r="37" spans="1:5" ht="17.399999999999999" x14ac:dyDescent="0.3">
      <c r="A37" s="15" t="str">
        <f>VLOOKUP(B37,'[1]LISTADO ATM'!$A$2:$C$817,3,0)</f>
        <v>NORTE</v>
      </c>
      <c r="B37" s="8">
        <v>291</v>
      </c>
      <c r="C37" s="15" t="str">
        <f>VLOOKUP(B37,'[1]LISTADO ATM'!$A$2:$B$816,2,0)</f>
        <v xml:space="preserve">ATM S/M Jumbo Las Colinas </v>
      </c>
      <c r="D37" s="13" t="s">
        <v>18</v>
      </c>
      <c r="E37" s="8">
        <v>335776996</v>
      </c>
    </row>
    <row r="38" spans="1:5" ht="17.399999999999999" x14ac:dyDescent="0.3">
      <c r="A38" s="15" t="str">
        <f>VLOOKUP(B38,'[1]LISTADO ATM'!$A$2:$C$817,3,0)</f>
        <v>NORTE</v>
      </c>
      <c r="B38" s="8">
        <v>463</v>
      </c>
      <c r="C38" s="15" t="str">
        <f>VLOOKUP(B38,'[1]LISTADO ATM'!$A$2:$B$816,2,0)</f>
        <v xml:space="preserve">ATM La Sirena El Embrujo </v>
      </c>
      <c r="D38" s="13" t="s">
        <v>18</v>
      </c>
      <c r="E38" s="8">
        <v>335777004</v>
      </c>
    </row>
    <row r="39" spans="1:5" ht="17.399999999999999" x14ac:dyDescent="0.3">
      <c r="A39" s="15" t="str">
        <f>VLOOKUP(B39,'[1]LISTADO ATM'!$A$2:$C$817,3,0)</f>
        <v>NORTE</v>
      </c>
      <c r="B39" s="8">
        <v>633</v>
      </c>
      <c r="C39" s="15" t="str">
        <f>VLOOKUP(B39,'[1]LISTADO ATM'!$A$2:$B$816,2,0)</f>
        <v xml:space="preserve">ATM Autobanco Las Colinas </v>
      </c>
      <c r="D39" s="13" t="s">
        <v>18</v>
      </c>
      <c r="E39" s="8">
        <v>335777009</v>
      </c>
    </row>
    <row r="40" spans="1:5" ht="17.399999999999999" x14ac:dyDescent="0.3">
      <c r="A40" s="15" t="str">
        <f>VLOOKUP(B40,'[1]LISTADO ATM'!$A$2:$C$817,3,0)</f>
        <v>DISTRITO NACIONAL</v>
      </c>
      <c r="B40" s="8">
        <v>407</v>
      </c>
      <c r="C40" s="15" t="str">
        <f>VLOOKUP(B40,'[1]LISTADO ATM'!$A$2:$B$816,2,0)</f>
        <v xml:space="preserve">ATM Multicentro La Sirena Villa Mella </v>
      </c>
      <c r="D40" s="13" t="s">
        <v>18</v>
      </c>
      <c r="E40" s="8">
        <v>335777001</v>
      </c>
    </row>
    <row r="41" spans="1:5" ht="17.399999999999999" x14ac:dyDescent="0.3">
      <c r="A41" s="15" t="str">
        <f>VLOOKUP(B41,'[1]LISTADO ATM'!$A$2:$C$817,3,0)</f>
        <v>DISTRITO NACIONAL</v>
      </c>
      <c r="B41" s="8">
        <v>628</v>
      </c>
      <c r="C41" s="15" t="str">
        <f>VLOOKUP(B41,'[1]LISTADO ATM'!$A$2:$B$816,2,0)</f>
        <v xml:space="preserve">ATM Autobanco San Isidro </v>
      </c>
      <c r="D41" s="13" t="s">
        <v>18</v>
      </c>
      <c r="E41" s="8">
        <v>335777008</v>
      </c>
    </row>
    <row r="42" spans="1:5" ht="17.399999999999999" x14ac:dyDescent="0.3">
      <c r="A42" s="15" t="str">
        <f>VLOOKUP(B42,'[1]LISTADO ATM'!$A$2:$C$817,3,0)</f>
        <v>NORTE</v>
      </c>
      <c r="B42" s="8">
        <v>136</v>
      </c>
      <c r="C42" s="15" t="str">
        <f>VLOOKUP(B42,'[1]LISTADO ATM'!$A$2:$B$816,2,0)</f>
        <v>ATM S/M Xtra (Santiago)</v>
      </c>
      <c r="D42" s="13" t="s">
        <v>18</v>
      </c>
      <c r="E42" s="8">
        <v>335776991</v>
      </c>
    </row>
    <row r="43" spans="1:5" ht="17.399999999999999" x14ac:dyDescent="0.3">
      <c r="A43" s="15" t="str">
        <f>VLOOKUP(B43,'[1]LISTADO ATM'!$A$2:$C$817,3,0)</f>
        <v>NORTE</v>
      </c>
      <c r="B43" s="8">
        <v>760</v>
      </c>
      <c r="C43" s="15" t="str">
        <f>VLOOKUP(B43,'[1]LISTADO ATM'!$A$2:$B$816,2,0)</f>
        <v xml:space="preserve">ATM UNP Cruce Guayacanes (Mao) </v>
      </c>
      <c r="D43" s="13" t="s">
        <v>18</v>
      </c>
      <c r="E43" s="8">
        <v>335777014</v>
      </c>
    </row>
    <row r="44" spans="1:5" ht="17.399999999999999" x14ac:dyDescent="0.3">
      <c r="A44" s="15" t="str">
        <f>VLOOKUP(B44,'[1]LISTADO ATM'!$A$2:$C$817,3,0)</f>
        <v>DISTRITO NACIONAL</v>
      </c>
      <c r="B44" s="8">
        <v>883</v>
      </c>
      <c r="C44" s="15" t="str">
        <f>VLOOKUP(B44,'[1]LISTADO ATM'!$A$2:$B$816,2,0)</f>
        <v xml:space="preserve">ATM Oficina Filadelfia Plaza </v>
      </c>
      <c r="D44" s="13" t="s">
        <v>18</v>
      </c>
      <c r="E44" s="8">
        <v>335777018</v>
      </c>
    </row>
    <row r="45" spans="1:5" ht="17.399999999999999" x14ac:dyDescent="0.3">
      <c r="A45" s="15" t="str">
        <f>VLOOKUP(B45,'[1]LISTADO ATM'!$A$2:$C$817,3,0)</f>
        <v>NORTE</v>
      </c>
      <c r="B45" s="8">
        <v>687</v>
      </c>
      <c r="C45" s="15" t="str">
        <f>VLOOKUP(B45,'[1]LISTADO ATM'!$A$2:$B$816,2,0)</f>
        <v>ATM Oficina Monterrico II</v>
      </c>
      <c r="D45" s="13" t="s">
        <v>18</v>
      </c>
      <c r="E45" s="8">
        <v>335777010</v>
      </c>
    </row>
    <row r="46" spans="1:5" ht="17.399999999999999" x14ac:dyDescent="0.3">
      <c r="A46" s="15" t="str">
        <f>VLOOKUP(B46,'[1]LISTADO ATM'!$A$2:$C$817,3,0)</f>
        <v>NORTE</v>
      </c>
      <c r="B46" s="8">
        <v>774</v>
      </c>
      <c r="C46" s="15" t="str">
        <f>VLOOKUP(B46,'[1]LISTADO ATM'!$A$2:$B$816,2,0)</f>
        <v xml:space="preserve">ATM Oficina Montecristi </v>
      </c>
      <c r="D46" s="13" t="s">
        <v>18</v>
      </c>
      <c r="E46" s="8">
        <v>335776984</v>
      </c>
    </row>
    <row r="47" spans="1:5" ht="17.399999999999999" x14ac:dyDescent="0.3">
      <c r="A47" s="15" t="str">
        <f>VLOOKUP(B47,'[1]LISTADO ATM'!$A$2:$C$817,3,0)</f>
        <v>NORTE</v>
      </c>
      <c r="B47" s="8">
        <v>716</v>
      </c>
      <c r="C47" s="15" t="str">
        <f>VLOOKUP(B47,'[1]LISTADO ATM'!$A$2:$B$816,2,0)</f>
        <v xml:space="preserve">ATM Oficina Zona Franca (Santiago) </v>
      </c>
      <c r="D47" s="13" t="s">
        <v>18</v>
      </c>
      <c r="E47" s="8">
        <v>335777631</v>
      </c>
    </row>
    <row r="48" spans="1:5" ht="17.399999999999999" x14ac:dyDescent="0.3">
      <c r="A48" s="15" t="str">
        <f>VLOOKUP(B48,'[1]LISTADO ATM'!$A$2:$C$817,3,0)</f>
        <v>NORTE</v>
      </c>
      <c r="B48" s="8">
        <v>649</v>
      </c>
      <c r="C48" s="15" t="str">
        <f>VLOOKUP(B48,'[1]LISTADO ATM'!$A$2:$B$816,2,0)</f>
        <v xml:space="preserve">ATM Oficina Galería 56 (San Francisco de Macorís) </v>
      </c>
      <c r="D48" s="13" t="s">
        <v>18</v>
      </c>
      <c r="E48" s="8">
        <v>335777632</v>
      </c>
    </row>
    <row r="49" spans="1:5" ht="17.399999999999999" x14ac:dyDescent="0.3">
      <c r="A49" s="15" t="str">
        <f>VLOOKUP(B49,'[1]LISTADO ATM'!$A$2:$C$817,3,0)</f>
        <v>NORTE</v>
      </c>
      <c r="B49" s="8">
        <v>405</v>
      </c>
      <c r="C49" s="15" t="str">
        <f>VLOOKUP(B49,'[1]LISTADO ATM'!$A$2:$B$816,2,0)</f>
        <v xml:space="preserve">ATM UNP Loma de Cabrera </v>
      </c>
      <c r="D49" s="13" t="s">
        <v>18</v>
      </c>
      <c r="E49" s="8">
        <v>335777640</v>
      </c>
    </row>
    <row r="50" spans="1:5" ht="17.399999999999999" x14ac:dyDescent="0.3">
      <c r="A50" s="15" t="str">
        <f>VLOOKUP(B50,'[1]LISTADO ATM'!$A$2:$C$817,3,0)</f>
        <v>SUR</v>
      </c>
      <c r="B50" s="8">
        <v>677</v>
      </c>
      <c r="C50" s="15" t="str">
        <f>VLOOKUP(B50,'[1]LISTADO ATM'!$A$2:$B$816,2,0)</f>
        <v>ATM PBG Villa Jaragua</v>
      </c>
      <c r="D50" s="13" t="s">
        <v>18</v>
      </c>
      <c r="E50" s="8">
        <v>335777645</v>
      </c>
    </row>
    <row r="51" spans="1:5" ht="17.399999999999999" x14ac:dyDescent="0.3">
      <c r="A51" s="15" t="str">
        <f>VLOOKUP(B51,'[1]LISTADO ATM'!$A$2:$C$817,3,0)</f>
        <v>DISTRITO NACIONAL</v>
      </c>
      <c r="B51" s="8">
        <v>60</v>
      </c>
      <c r="C51" s="15" t="str">
        <f>VLOOKUP(B51,'[1]LISTADO ATM'!$A$2:$B$816,2,0)</f>
        <v xml:space="preserve">ATM Autobanco 27 de Febrero </v>
      </c>
      <c r="D51" s="13" t="s">
        <v>18</v>
      </c>
      <c r="E51" s="8">
        <v>335777654</v>
      </c>
    </row>
    <row r="52" spans="1:5" ht="17.399999999999999" x14ac:dyDescent="0.3">
      <c r="A52" s="15" t="str">
        <f>VLOOKUP(B52,'[1]LISTADO ATM'!$A$2:$C$817,3,0)</f>
        <v>NORTE</v>
      </c>
      <c r="B52" s="8">
        <v>796</v>
      </c>
      <c r="C52" s="15" t="str">
        <f>VLOOKUP(B52,'[1]LISTADO ATM'!$A$2:$B$816,2,0)</f>
        <v xml:space="preserve">ATM Oficina Plaza Ventura (Nagua) </v>
      </c>
      <c r="D52" s="13" t="s">
        <v>18</v>
      </c>
      <c r="E52" s="19">
        <v>335777029</v>
      </c>
    </row>
    <row r="53" spans="1:5" ht="17.399999999999999" x14ac:dyDescent="0.3">
      <c r="A53" s="15" t="str">
        <f>VLOOKUP(B53,'[1]LISTADO ATM'!$A$2:$C$817,3,0)</f>
        <v>DISTRITO NACIONAL</v>
      </c>
      <c r="B53" s="8">
        <v>21</v>
      </c>
      <c r="C53" s="15" t="str">
        <f>VLOOKUP(B53,'[1]LISTADO ATM'!$A$2:$B$816,2,0)</f>
        <v xml:space="preserve">ATM Oficina Mella </v>
      </c>
      <c r="D53" s="13" t="s">
        <v>18</v>
      </c>
      <c r="E53" s="19">
        <v>335776893</v>
      </c>
    </row>
    <row r="54" spans="1:5" ht="17.399999999999999" x14ac:dyDescent="0.3">
      <c r="A54" s="15" t="str">
        <f>VLOOKUP(B54,'[1]LISTADO ATM'!$A$2:$C$817,3,0)</f>
        <v>ESTE</v>
      </c>
      <c r="B54" s="8">
        <v>386</v>
      </c>
      <c r="C54" s="15" t="str">
        <f>VLOOKUP(B54,'[1]LISTADO ATM'!$A$2:$B$816,2,0)</f>
        <v xml:space="preserve">ATM Plaza Verón II </v>
      </c>
      <c r="D54" s="13" t="s">
        <v>18</v>
      </c>
      <c r="E54" s="19">
        <v>335776897</v>
      </c>
    </row>
    <row r="55" spans="1:5" ht="17.399999999999999" x14ac:dyDescent="0.3">
      <c r="A55" s="15" t="str">
        <f>VLOOKUP(B55,'[1]LISTADO ATM'!$A$2:$C$817,3,0)</f>
        <v>DISTRITO NACIONAL</v>
      </c>
      <c r="B55" s="8">
        <v>314</v>
      </c>
      <c r="C55" s="15" t="str">
        <f>VLOOKUP(B55,'[1]LISTADO ATM'!$A$2:$B$816,2,0)</f>
        <v xml:space="preserve">ATM UNP Cambita Garabito (San Cristóbal) </v>
      </c>
      <c r="D55" s="13" t="s">
        <v>18</v>
      </c>
      <c r="E55" s="19">
        <v>335777024</v>
      </c>
    </row>
    <row r="56" spans="1:5" ht="17.399999999999999" x14ac:dyDescent="0.3">
      <c r="A56" s="15" t="str">
        <f>VLOOKUP(B56,'[1]LISTADO ATM'!$A$2:$C$817,3,0)</f>
        <v>ESTE</v>
      </c>
      <c r="B56" s="8">
        <v>111</v>
      </c>
      <c r="C56" s="15" t="str">
        <f>VLOOKUP(B56,'[1]LISTADO ATM'!$A$2:$B$816,2,0)</f>
        <v xml:space="preserve">ATM Oficina San Pedro </v>
      </c>
      <c r="D56" s="13" t="s">
        <v>18</v>
      </c>
      <c r="E56" s="19">
        <v>335776988</v>
      </c>
    </row>
    <row r="57" spans="1:5" ht="17.399999999999999" x14ac:dyDescent="0.3">
      <c r="A57" s="15" t="str">
        <f>VLOOKUP(B57,'[1]LISTADO ATM'!$A$2:$C$817,3,0)</f>
        <v>DISTRITO NACIONAL</v>
      </c>
      <c r="B57" s="8">
        <v>267</v>
      </c>
      <c r="C57" s="15" t="str">
        <f>VLOOKUP(B57,'[1]LISTADO ATM'!$A$2:$B$816,2,0)</f>
        <v xml:space="preserve">ATM Centro de Caja México </v>
      </c>
      <c r="D57" s="13" t="s">
        <v>18</v>
      </c>
      <c r="E57" s="19">
        <v>335777023</v>
      </c>
    </row>
    <row r="58" spans="1:5" ht="17.399999999999999" x14ac:dyDescent="0.3">
      <c r="A58" s="15" t="str">
        <f>VLOOKUP(B58,'[1]LISTADO ATM'!$A$2:$C$817,3,0)</f>
        <v>NORTE</v>
      </c>
      <c r="B58" s="8">
        <v>886</v>
      </c>
      <c r="C58" s="15" t="str">
        <f>VLOOKUP(B58,'[1]LISTADO ATM'!$A$2:$B$816,2,0)</f>
        <v xml:space="preserve">ATM Oficina Guayubín </v>
      </c>
      <c r="D58" s="13" t="s">
        <v>18</v>
      </c>
      <c r="E58" s="19">
        <v>335777030</v>
      </c>
    </row>
    <row r="59" spans="1:5" ht="17.399999999999999" x14ac:dyDescent="0.3">
      <c r="A59" s="8" t="str">
        <f>VLOOKUP(B59,'[1]LISTADO ATM'!$A$2:$C$817,3,0)</f>
        <v>SUR</v>
      </c>
      <c r="B59" s="8">
        <v>881</v>
      </c>
      <c r="C59" s="15" t="str">
        <f>VLOOKUP(B59,'[1]LISTADO ATM'!$A$2:$B$816,2,0)</f>
        <v xml:space="preserve">ATM UNP Yaguate (San Cristóbal) </v>
      </c>
      <c r="D59" s="13" t="s">
        <v>18</v>
      </c>
      <c r="E59" s="8">
        <v>335777017</v>
      </c>
    </row>
    <row r="60" spans="1:5" ht="17.399999999999999" x14ac:dyDescent="0.3">
      <c r="A60" s="8" t="str">
        <f>VLOOKUP(B60,'[1]LISTADO ATM'!$A$2:$C$817,3,0)</f>
        <v>DISTRITO NACIONAL</v>
      </c>
      <c r="B60" s="8">
        <v>85</v>
      </c>
      <c r="C60" s="15" t="str">
        <f>VLOOKUP(B60,'[1]LISTADO ATM'!$A$2:$B$816,2,0)</f>
        <v xml:space="preserve">ATM Oficina San Isidro (Fuerza Aérea) </v>
      </c>
      <c r="D60" s="13" t="s">
        <v>18</v>
      </c>
      <c r="E60" s="8">
        <v>335776986</v>
      </c>
    </row>
    <row r="61" spans="1:5" ht="17.399999999999999" x14ac:dyDescent="0.3">
      <c r="A61" s="8" t="str">
        <f>VLOOKUP(B61,'[1]LISTADO ATM'!$A$2:$C$817,3,0)</f>
        <v>DISTRITO NACIONAL</v>
      </c>
      <c r="B61" s="8">
        <v>721</v>
      </c>
      <c r="C61" s="15" t="str">
        <f>VLOOKUP(B61,'[1]LISTADO ATM'!$A$2:$B$816,2,0)</f>
        <v xml:space="preserve">ATM Oficina Charles de Gaulle II </v>
      </c>
      <c r="D61" s="13" t="s">
        <v>18</v>
      </c>
      <c r="E61" s="8">
        <v>335777012</v>
      </c>
    </row>
    <row r="62" spans="1:5" ht="17.399999999999999" x14ac:dyDescent="0.3">
      <c r="A62" s="8" t="str">
        <f>VLOOKUP(B62,'[1]LISTADO ATM'!$A$2:$C$817,3,0)</f>
        <v>SUR</v>
      </c>
      <c r="B62" s="8">
        <v>767</v>
      </c>
      <c r="C62" s="15" t="str">
        <f>VLOOKUP(B62,'[1]LISTADO ATM'!$A$2:$B$816,2,0)</f>
        <v xml:space="preserve">ATM S/M Diverso (Azua) </v>
      </c>
      <c r="D62" s="13" t="s">
        <v>18</v>
      </c>
      <c r="E62" s="8">
        <v>335777015</v>
      </c>
    </row>
    <row r="63" spans="1:5" ht="17.399999999999999" x14ac:dyDescent="0.3">
      <c r="A63" s="8" t="str">
        <f>VLOOKUP(B63,'[1]LISTADO ATM'!$A$2:$C$817,3,0)</f>
        <v>DISTRITO NACIONAL</v>
      </c>
      <c r="B63" s="8">
        <v>347</v>
      </c>
      <c r="C63" s="15" t="str">
        <f>VLOOKUP(B63,'[1]LISTADO ATM'!$A$2:$B$816,2,0)</f>
        <v>ATM Patio de Colombia</v>
      </c>
      <c r="D63" s="13" t="s">
        <v>18</v>
      </c>
      <c r="E63" s="8">
        <v>335776998</v>
      </c>
    </row>
    <row r="64" spans="1:5" ht="17.399999999999999" x14ac:dyDescent="0.3">
      <c r="A64" s="8" t="str">
        <f>VLOOKUP(B64,'[1]LISTADO ATM'!$A$2:$C$817,3,0)</f>
        <v>NORTE</v>
      </c>
      <c r="B64" s="8">
        <v>837</v>
      </c>
      <c r="C64" s="15" t="str">
        <f>VLOOKUP(B64,'[1]LISTADO ATM'!$A$2:$B$816,2,0)</f>
        <v>ATM Estación Next Canabacoa</v>
      </c>
      <c r="D64" s="13" t="s">
        <v>18</v>
      </c>
      <c r="E64" s="8">
        <v>335776959</v>
      </c>
    </row>
    <row r="65" spans="1:5" ht="17.399999999999999" x14ac:dyDescent="0.3">
      <c r="A65" s="15" t="str">
        <f>VLOOKUP(B65,'[1]LISTADO ATM'!$A$2:$C$817,3,0)</f>
        <v>DISTRITO NACIONAL</v>
      </c>
      <c r="B65" s="8">
        <v>527</v>
      </c>
      <c r="C65" s="15" t="str">
        <f>VLOOKUP(B65,'[1]LISTADO ATM'!$A$2:$B$816,2,0)</f>
        <v>ATM Oficina Zona Oriental II</v>
      </c>
      <c r="D65" s="13" t="s">
        <v>18</v>
      </c>
      <c r="E65" s="19">
        <v>335776644</v>
      </c>
    </row>
    <row r="66" spans="1:5" ht="17.399999999999999" x14ac:dyDescent="0.3">
      <c r="A66" s="8" t="str">
        <f>VLOOKUP(B66,'[1]LISTADO ATM'!$A$2:$C$817,3,0)</f>
        <v>DISTRITO NACIONAL</v>
      </c>
      <c r="B66" s="8">
        <v>516</v>
      </c>
      <c r="C66" s="15" t="str">
        <f>VLOOKUP(B66,'[1]LISTADO ATM'!$A$2:$B$816,2,0)</f>
        <v xml:space="preserve">ATM Oficina Gascue </v>
      </c>
      <c r="D66" s="13" t="s">
        <v>18</v>
      </c>
      <c r="E66" s="8">
        <v>335778314</v>
      </c>
    </row>
    <row r="67" spans="1:5" ht="17.399999999999999" x14ac:dyDescent="0.3">
      <c r="A67" s="8" t="str">
        <f>VLOOKUP(B67,'[1]LISTADO ATM'!$A$2:$C$817,3,0)</f>
        <v>NORTE</v>
      </c>
      <c r="B67" s="8">
        <v>903</v>
      </c>
      <c r="C67" s="15" t="str">
        <f>VLOOKUP(B67,'[1]LISTADO ATM'!$A$2:$B$816,2,0)</f>
        <v xml:space="preserve">ATM Oficina La Vega Real I </v>
      </c>
      <c r="D67" s="13" t="s">
        <v>18</v>
      </c>
      <c r="E67" s="8">
        <v>335778147</v>
      </c>
    </row>
    <row r="68" spans="1:5" ht="17.399999999999999" x14ac:dyDescent="0.3">
      <c r="A68" s="15" t="str">
        <f>VLOOKUP(B68,'[1]LISTADO ATM'!$A$2:$C$817,3,0)</f>
        <v>DISTRITO NACIONAL</v>
      </c>
      <c r="B68" s="8">
        <v>409</v>
      </c>
      <c r="C68" s="15" t="str">
        <f>VLOOKUP(B68,'[1]LISTADO ATM'!$A$2:$B$816,2,0)</f>
        <v xml:space="preserve">ATM Oficina Las Palmas de Herrera I </v>
      </c>
      <c r="D68" s="13" t="s">
        <v>18</v>
      </c>
      <c r="E68" s="19">
        <v>335776978</v>
      </c>
    </row>
    <row r="69" spans="1:5" ht="17.399999999999999" x14ac:dyDescent="0.3">
      <c r="A69" s="15" t="str">
        <f>VLOOKUP(B69,'[1]LISTADO ATM'!$A$2:$C$817,3,0)</f>
        <v>SUR</v>
      </c>
      <c r="B69" s="8">
        <v>135</v>
      </c>
      <c r="C69" s="15" t="str">
        <f>VLOOKUP(B69,'[1]LISTADO ATM'!$A$2:$B$816,2,0)</f>
        <v xml:space="preserve">ATM Oficina Las Dunas Baní </v>
      </c>
      <c r="D69" s="13" t="s">
        <v>18</v>
      </c>
      <c r="E69" s="19">
        <v>335777659</v>
      </c>
    </row>
    <row r="70" spans="1:5" ht="17.399999999999999" x14ac:dyDescent="0.3">
      <c r="A70" s="15" t="str">
        <f>VLOOKUP(B70,'[1]LISTADO ATM'!$A$2:$C$817,3,0)</f>
        <v>NORTE</v>
      </c>
      <c r="B70" s="8">
        <v>142</v>
      </c>
      <c r="C70" s="15" t="str">
        <f>VLOOKUP(B70,'[1]LISTADO ATM'!$A$2:$B$816,2,0)</f>
        <v xml:space="preserve">ATM Centro de Caja Galerías Bonao </v>
      </c>
      <c r="D70" s="13" t="s">
        <v>18</v>
      </c>
      <c r="E70" s="19">
        <v>335778333</v>
      </c>
    </row>
    <row r="71" spans="1:5" ht="17.399999999999999" x14ac:dyDescent="0.3">
      <c r="A71" s="15" t="str">
        <f>VLOOKUP(B71,'[1]LISTADO ATM'!$A$2:$C$817,3,0)</f>
        <v>NORTE</v>
      </c>
      <c r="B71" s="8">
        <v>754</v>
      </c>
      <c r="C71" s="15" t="str">
        <f>VLOOKUP(B71,'[1]LISTADO ATM'!$A$2:$B$816,2,0)</f>
        <v xml:space="preserve">ATM Autobanco Oficina Licey al Medio </v>
      </c>
      <c r="D71" s="13" t="s">
        <v>18</v>
      </c>
      <c r="E71" s="19">
        <v>335777682</v>
      </c>
    </row>
    <row r="72" spans="1:5" ht="17.399999999999999" x14ac:dyDescent="0.3">
      <c r="A72" s="15" t="str">
        <f>VLOOKUP(B72,'[1]LISTADO ATM'!$A$2:$C$817,3,0)</f>
        <v>NORTE</v>
      </c>
      <c r="B72" s="8">
        <v>853</v>
      </c>
      <c r="C72" s="15" t="str">
        <f>VLOOKUP(B72,'[1]LISTADO ATM'!$A$2:$B$816,2,0)</f>
        <v xml:space="preserve">ATM Inversiones JF Group (Shell Canabacoa) </v>
      </c>
      <c r="D72" s="13" t="s">
        <v>18</v>
      </c>
      <c r="E72" s="19">
        <v>335777686</v>
      </c>
    </row>
    <row r="73" spans="1:5" ht="17.399999999999999" x14ac:dyDescent="0.3">
      <c r="A73" s="8" t="str">
        <f>VLOOKUP(B73,'[1]LISTADO ATM'!$A$2:$C$817,3,0)</f>
        <v>NORTE</v>
      </c>
      <c r="B73" s="8">
        <v>638</v>
      </c>
      <c r="C73" s="15" t="str">
        <f>VLOOKUP(B73,'[1]LISTADO ATM'!$A$2:$B$816,2,0)</f>
        <v xml:space="preserve">ATM S/M Yoma </v>
      </c>
      <c r="D73" s="13" t="s">
        <v>18</v>
      </c>
      <c r="E73" s="8">
        <v>335778154</v>
      </c>
    </row>
    <row r="74" spans="1:5" ht="17.399999999999999" x14ac:dyDescent="0.3">
      <c r="A74" s="8" t="str">
        <f>VLOOKUP(B74,'[1]LISTADO ATM'!$A$2:$C$817,3,0)</f>
        <v>NORTE</v>
      </c>
      <c r="B74" s="8">
        <v>775</v>
      </c>
      <c r="C74" s="15" t="str">
        <f>VLOOKUP(B74,'[1]LISTADO ATM'!$A$2:$B$816,2,0)</f>
        <v xml:space="preserve">ATM S/M Lilo (Montecristi) </v>
      </c>
      <c r="D74" s="13" t="s">
        <v>18</v>
      </c>
      <c r="E74" s="8">
        <v>335776892</v>
      </c>
    </row>
    <row r="75" spans="1:5" ht="17.399999999999999" x14ac:dyDescent="0.3">
      <c r="A75" s="15" t="str">
        <f>VLOOKUP(B75,'[1]LISTADO ATM'!$A$2:$C$817,3,0)</f>
        <v>DISTRITO NACIONAL</v>
      </c>
      <c r="B75" s="8">
        <v>567</v>
      </c>
      <c r="C75" s="15" t="str">
        <f>VLOOKUP(B75,'[1]LISTADO ATM'!$A$2:$B$816,2,0)</f>
        <v xml:space="preserve">ATM Oficina Máximo Gómez </v>
      </c>
      <c r="D75" s="13" t="s">
        <v>18</v>
      </c>
      <c r="E75" s="19">
        <v>335777026</v>
      </c>
    </row>
    <row r="76" spans="1:5" ht="17.399999999999999" x14ac:dyDescent="0.3">
      <c r="A76" s="15" t="str">
        <f>VLOOKUP(B76,'[1]LISTADO ATM'!$A$2:$C$817,3,0)</f>
        <v>DISTRITO NACIONAL</v>
      </c>
      <c r="B76" s="8">
        <v>194</v>
      </c>
      <c r="C76" s="15" t="str">
        <f>VLOOKUP(B76,'[1]LISTADO ATM'!$A$2:$B$816,2,0)</f>
        <v xml:space="preserve">ATM UNP Pantoja </v>
      </c>
      <c r="D76" s="13" t="s">
        <v>18</v>
      </c>
      <c r="E76" s="19">
        <v>335777022</v>
      </c>
    </row>
    <row r="77" spans="1:5" ht="18" thickBot="1" x14ac:dyDescent="0.35">
      <c r="A77" s="15" t="str">
        <f>VLOOKUP(B77,'[1]LISTADO ATM'!$A$2:$C$817,3,0)</f>
        <v>NORTE</v>
      </c>
      <c r="B77" s="8">
        <v>864</v>
      </c>
      <c r="C77" s="15" t="str">
        <f>VLOOKUP(B77,'[1]LISTADO ATM'!$A$2:$B$816,2,0)</f>
        <v xml:space="preserve">ATM Palmares Mall (San Francisco) </v>
      </c>
      <c r="D77" s="13" t="s">
        <v>18</v>
      </c>
      <c r="E77" s="19">
        <v>335777657</v>
      </c>
    </row>
    <row r="78" spans="1:5" ht="18" thickBot="1" x14ac:dyDescent="0.35">
      <c r="A78" s="11" t="s">
        <v>12</v>
      </c>
      <c r="B78" s="22">
        <f>COUNT(B10:B77)</f>
        <v>68</v>
      </c>
      <c r="C78" s="41"/>
      <c r="D78" s="42"/>
      <c r="E78" s="43"/>
    </row>
    <row r="79" spans="1:5" ht="15" thickBot="1" x14ac:dyDescent="0.35">
      <c r="E79" s="14"/>
    </row>
    <row r="80" spans="1:5" ht="18" thickBot="1" x14ac:dyDescent="0.35">
      <c r="A80" s="28" t="s">
        <v>10</v>
      </c>
      <c r="B80" s="29"/>
      <c r="C80" s="29"/>
      <c r="D80" s="29"/>
      <c r="E80" s="30"/>
    </row>
    <row r="81" spans="1:5" ht="17.399999999999999" x14ac:dyDescent="0.3">
      <c r="A81" s="6" t="s">
        <v>5</v>
      </c>
      <c r="B81" s="7" t="s">
        <v>6</v>
      </c>
      <c r="C81" s="7" t="s">
        <v>7</v>
      </c>
      <c r="D81" s="7" t="s">
        <v>8</v>
      </c>
      <c r="E81" s="7" t="s">
        <v>9</v>
      </c>
    </row>
    <row r="82" spans="1:5" ht="17.399999999999999" x14ac:dyDescent="0.3">
      <c r="A82" s="8" t="str">
        <f>VLOOKUP(B82,'[1]LISTADO ATM'!$A$2:$C$817,3,0)</f>
        <v>ESTE</v>
      </c>
      <c r="B82" s="8">
        <v>353</v>
      </c>
      <c r="C82" s="15" t="str">
        <f>VLOOKUP(B82,'[1]LISTADO ATM'!$A$2:$B$816,2,0)</f>
        <v xml:space="preserve">ATM Estación Boulevard Juan Dolio </v>
      </c>
      <c r="D82" s="16" t="s">
        <v>11</v>
      </c>
      <c r="E82" s="8">
        <v>335778143</v>
      </c>
    </row>
    <row r="83" spans="1:5" ht="17.399999999999999" x14ac:dyDescent="0.3">
      <c r="A83" s="8" t="str">
        <f>VLOOKUP(B83,'[1]LISTADO ATM'!$A$2:$C$817,3,0)</f>
        <v>DISTRITO NACIONAL</v>
      </c>
      <c r="B83" s="8">
        <v>554</v>
      </c>
      <c r="C83" s="15" t="str">
        <f>VLOOKUP(B83,'[1]LISTADO ATM'!$A$2:$B$816,2,0)</f>
        <v xml:space="preserve">ATM Oficina Isabel La Católica I </v>
      </c>
      <c r="D83" s="16" t="s">
        <v>11</v>
      </c>
      <c r="E83" s="8">
        <v>335776679</v>
      </c>
    </row>
    <row r="84" spans="1:5" ht="17.399999999999999" x14ac:dyDescent="0.3">
      <c r="A84" s="8" t="str">
        <f>VLOOKUP(B84,'[1]LISTADO ATM'!$A$2:$C$817,3,0)</f>
        <v>DISTRITO NACIONAL</v>
      </c>
      <c r="B84" s="8">
        <v>989</v>
      </c>
      <c r="C84" s="15" t="str">
        <f>VLOOKUP(B84,'[1]LISTADO ATM'!$A$2:$B$816,2,0)</f>
        <v xml:space="preserve">ATM Ministerio de Deportes </v>
      </c>
      <c r="D84" s="16" t="s">
        <v>11</v>
      </c>
      <c r="E84" s="8">
        <v>335778149</v>
      </c>
    </row>
    <row r="85" spans="1:5" ht="17.399999999999999" x14ac:dyDescent="0.3">
      <c r="A85" s="8" t="str">
        <f>VLOOKUP(B85,'[1]LISTADO ATM'!$A$2:$C$817,3,0)</f>
        <v>DISTRITO NACIONAL</v>
      </c>
      <c r="B85" s="8">
        <v>743</v>
      </c>
      <c r="C85" s="15" t="str">
        <f>VLOOKUP(B85,'[1]LISTADO ATM'!$A$2:$B$816,2,0)</f>
        <v xml:space="preserve">ATM Oficina Los Frailes </v>
      </c>
      <c r="D85" s="16" t="s">
        <v>11</v>
      </c>
      <c r="E85" s="8">
        <v>335776953</v>
      </c>
    </row>
    <row r="86" spans="1:5" ht="17.399999999999999" x14ac:dyDescent="0.3">
      <c r="A86" s="8" t="str">
        <f>VLOOKUP(B86,'[1]LISTADO ATM'!$A$2:$C$817,3,0)</f>
        <v>DISTRITO NACIONAL</v>
      </c>
      <c r="B86" s="8">
        <v>717</v>
      </c>
      <c r="C86" s="15" t="str">
        <f>VLOOKUP(B86,'[1]LISTADO ATM'!$A$2:$B$816,2,0)</f>
        <v xml:space="preserve">ATM Oficina Los Alcarrizos </v>
      </c>
      <c r="D86" s="16" t="s">
        <v>11</v>
      </c>
      <c r="E86" s="8">
        <v>335777011</v>
      </c>
    </row>
    <row r="87" spans="1:5" ht="17.399999999999999" x14ac:dyDescent="0.3">
      <c r="A87" s="8" t="str">
        <f>VLOOKUP(B87,'[1]LISTADO ATM'!$A$2:$C$817,3,0)</f>
        <v>NORTE</v>
      </c>
      <c r="B87" s="8">
        <v>88</v>
      </c>
      <c r="C87" s="15" t="str">
        <f>VLOOKUP(B87,'[1]LISTADO ATM'!$A$2:$B$816,2,0)</f>
        <v xml:space="preserve">ATM S/M La Fuente (Santiago) </v>
      </c>
      <c r="D87" s="16" t="s">
        <v>11</v>
      </c>
      <c r="E87" s="8">
        <v>335776987</v>
      </c>
    </row>
    <row r="88" spans="1:5" ht="17.399999999999999" x14ac:dyDescent="0.3">
      <c r="A88" s="8" t="str">
        <f>VLOOKUP(B88,'[1]LISTADO ATM'!$A$2:$C$817,3,0)</f>
        <v>DISTRITO NACIONAL</v>
      </c>
      <c r="B88" s="8">
        <v>813</v>
      </c>
      <c r="C88" s="15" t="str">
        <f>VLOOKUP(B88,'[1]LISTADO ATM'!$A$2:$B$816,2,0)</f>
        <v>ATM Occidental Mall</v>
      </c>
      <c r="D88" s="16" t="s">
        <v>11</v>
      </c>
      <c r="E88" s="8">
        <v>335776982</v>
      </c>
    </row>
    <row r="89" spans="1:5" ht="17.399999999999999" x14ac:dyDescent="0.3">
      <c r="A89" s="8" t="str">
        <f>VLOOKUP(B89,'[1]LISTADO ATM'!$A$2:$C$817,3,0)</f>
        <v>DISTRITO NACIONAL</v>
      </c>
      <c r="B89" s="8">
        <v>183</v>
      </c>
      <c r="C89" s="15" t="str">
        <f>VLOOKUP(B89,'[1]LISTADO ATM'!$A$2:$B$816,2,0)</f>
        <v>ATM Estación Nativa Km. 22 Aut. Duarte.</v>
      </c>
      <c r="D89" s="16" t="s">
        <v>11</v>
      </c>
      <c r="E89" s="8">
        <v>335776993</v>
      </c>
    </row>
    <row r="90" spans="1:5" ht="17.399999999999999" x14ac:dyDescent="0.3">
      <c r="A90" s="8" t="str">
        <f>VLOOKUP(B90,'[1]LISTADO ATM'!$A$2:$C$817,3,0)</f>
        <v>DISTRITO NACIONAL</v>
      </c>
      <c r="B90" s="8">
        <v>231</v>
      </c>
      <c r="C90" s="15" t="str">
        <f>VLOOKUP(B90,'[1]LISTADO ATM'!$A$2:$B$816,2,0)</f>
        <v xml:space="preserve">ATM Oficina Zona Oriental </v>
      </c>
      <c r="D90" s="16" t="s">
        <v>11</v>
      </c>
      <c r="E90" s="8">
        <v>335776994</v>
      </c>
    </row>
    <row r="91" spans="1:5" ht="17.399999999999999" x14ac:dyDescent="0.3">
      <c r="A91" s="8" t="str">
        <f>VLOOKUP(B91,'[1]LISTADO ATM'!$A$2:$C$817,3,0)</f>
        <v>DISTRITO NACIONAL</v>
      </c>
      <c r="B91" s="8">
        <v>983</v>
      </c>
      <c r="C91" s="15" t="str">
        <f>VLOOKUP(B91,'[1]LISTADO ATM'!$A$2:$B$816,2,0)</f>
        <v xml:space="preserve">ATM Bravo República de Colombia </v>
      </c>
      <c r="D91" s="16" t="s">
        <v>11</v>
      </c>
      <c r="E91" s="8">
        <v>335777649</v>
      </c>
    </row>
    <row r="92" spans="1:5" ht="17.399999999999999" x14ac:dyDescent="0.3">
      <c r="A92" s="8" t="str">
        <f>VLOOKUP(B92,'[1]LISTADO ATM'!$A$2:$C$817,3,0)</f>
        <v>DISTRITO NACIONAL</v>
      </c>
      <c r="B92" s="8">
        <v>706</v>
      </c>
      <c r="C92" s="15" t="str">
        <f>VLOOKUP(B92,'[1]LISTADO ATM'!$A$2:$B$816,2,0)</f>
        <v xml:space="preserve">ATM S/M Pristine </v>
      </c>
      <c r="D92" s="16" t="s">
        <v>11</v>
      </c>
      <c r="E92" s="8">
        <v>335775885</v>
      </c>
    </row>
    <row r="93" spans="1:5" ht="17.399999999999999" x14ac:dyDescent="0.3">
      <c r="A93" s="8" t="str">
        <f>VLOOKUP(B93,'[1]LISTADO ATM'!$A$2:$C$817,3,0)</f>
        <v>DISTRITO NACIONAL</v>
      </c>
      <c r="B93" s="8">
        <v>96</v>
      </c>
      <c r="C93" s="15" t="str">
        <f>VLOOKUP(B93,'[1]LISTADO ATM'!$A$2:$B$816,2,0)</f>
        <v>ATM S/M Caribe Av. Charles de Gaulle</v>
      </c>
      <c r="D93" s="16" t="s">
        <v>11</v>
      </c>
      <c r="E93" s="8">
        <v>335778305</v>
      </c>
    </row>
    <row r="94" spans="1:5" ht="17.399999999999999" x14ac:dyDescent="0.3">
      <c r="A94" s="8" t="str">
        <f>VLOOKUP(B94,'[1]LISTADO ATM'!$A$2:$C$817,3,0)</f>
        <v>DISTRITO NACIONAL</v>
      </c>
      <c r="B94" s="8">
        <v>192</v>
      </c>
      <c r="C94" s="15" t="str">
        <f>VLOOKUP(B94,'[1]LISTADO ATM'!$A$2:$B$816,2,0)</f>
        <v xml:space="preserve">ATM Autobanco Luperón II </v>
      </c>
      <c r="D94" s="16" t="s">
        <v>11</v>
      </c>
      <c r="E94" s="8">
        <v>335778307</v>
      </c>
    </row>
    <row r="95" spans="1:5" ht="17.399999999999999" x14ac:dyDescent="0.3">
      <c r="A95" s="8" t="str">
        <f>VLOOKUP(B95,'[1]LISTADO ATM'!$A$2:$C$817,3,0)</f>
        <v>DISTRITO NACIONAL</v>
      </c>
      <c r="B95" s="8">
        <v>338</v>
      </c>
      <c r="C95" s="15" t="str">
        <f>VLOOKUP(B95,'[1]LISTADO ATM'!$A$2:$B$816,2,0)</f>
        <v>ATM S/M Aprezio Pantoja</v>
      </c>
      <c r="D95" s="16" t="s">
        <v>11</v>
      </c>
      <c r="E95" s="8">
        <v>335778312</v>
      </c>
    </row>
    <row r="96" spans="1:5" ht="17.399999999999999" x14ac:dyDescent="0.3">
      <c r="A96" s="8" t="str">
        <f>VLOOKUP(B96,'[1]LISTADO ATM'!$A$2:$C$817,3,0)</f>
        <v>DISTRITO NACIONAL</v>
      </c>
      <c r="B96" s="8">
        <v>540</v>
      </c>
      <c r="C96" s="15" t="str">
        <f>VLOOKUP(B96,'[1]LISTADO ATM'!$A$2:$B$816,2,0)</f>
        <v xml:space="preserve">ATM Autoservicio Sambil I </v>
      </c>
      <c r="D96" s="16" t="s">
        <v>11</v>
      </c>
      <c r="E96" s="8">
        <v>335778316</v>
      </c>
    </row>
    <row r="97" spans="1:5" ht="17.399999999999999" x14ac:dyDescent="0.3">
      <c r="A97" s="8" t="str">
        <f>VLOOKUP(B97,'[1]LISTADO ATM'!$A$2:$C$817,3,0)</f>
        <v>NORTE</v>
      </c>
      <c r="B97" s="8">
        <v>599</v>
      </c>
      <c r="C97" s="15" t="str">
        <f>VLOOKUP(B97,'[1]LISTADO ATM'!$A$2:$B$816,2,0)</f>
        <v xml:space="preserve">ATM Oficina Plaza Internacional (Santiago) </v>
      </c>
      <c r="D97" s="16" t="s">
        <v>11</v>
      </c>
      <c r="E97" s="8">
        <v>335778295</v>
      </c>
    </row>
    <row r="98" spans="1:5" ht="17.399999999999999" x14ac:dyDescent="0.3">
      <c r="A98" s="8" t="str">
        <f>VLOOKUP(B98,'[1]LISTADO ATM'!$A$2:$C$817,3,0)</f>
        <v>ESTE</v>
      </c>
      <c r="B98" s="8">
        <v>630</v>
      </c>
      <c r="C98" s="15" t="str">
        <f>VLOOKUP(B98,'[1]LISTADO ATM'!$A$2:$B$816,2,0)</f>
        <v xml:space="preserve">ATM Oficina Plaza Zaglul (SPM) </v>
      </c>
      <c r="D98" s="16" t="s">
        <v>11</v>
      </c>
      <c r="E98" s="8">
        <v>335778324</v>
      </c>
    </row>
    <row r="99" spans="1:5" ht="17.399999999999999" x14ac:dyDescent="0.3">
      <c r="A99" s="8" t="str">
        <f>VLOOKUP(B99,'[1]LISTADO ATM'!$A$2:$C$817,3,0)</f>
        <v>ESTE</v>
      </c>
      <c r="B99" s="8">
        <v>673</v>
      </c>
      <c r="C99" s="15" t="str">
        <f>VLOOKUP(B99,'[1]LISTADO ATM'!$A$2:$B$816,2,0)</f>
        <v>ATM Clínica Dr. Cruz Jiminián</v>
      </c>
      <c r="D99" s="16" t="s">
        <v>11</v>
      </c>
      <c r="E99" s="8">
        <v>335778327</v>
      </c>
    </row>
    <row r="100" spans="1:5" ht="18" thickBot="1" x14ac:dyDescent="0.35">
      <c r="A100" s="8" t="str">
        <f>VLOOKUP(B100,'[1]LISTADO ATM'!$A$2:$C$817,3,0)</f>
        <v>DISTRITO NACIONAL</v>
      </c>
      <c r="B100" s="8">
        <v>678</v>
      </c>
      <c r="C100" s="15" t="str">
        <f>VLOOKUP(B100,'[1]LISTADO ATM'!$A$2:$B$816,2,0)</f>
        <v>ATM Eco Petroleo San Isidro</v>
      </c>
      <c r="D100" s="16" t="s">
        <v>11</v>
      </c>
      <c r="E100" s="8">
        <v>335778328</v>
      </c>
    </row>
    <row r="101" spans="1:5" ht="18" thickBot="1" x14ac:dyDescent="0.35">
      <c r="A101" s="17" t="s">
        <v>12</v>
      </c>
      <c r="B101" s="22">
        <f>COUNT(B82:B100)</f>
        <v>19</v>
      </c>
      <c r="C101" s="18"/>
      <c r="D101" s="18"/>
      <c r="E101" s="18"/>
    </row>
    <row r="102" spans="1:5" ht="15" thickBot="1" x14ac:dyDescent="0.35">
      <c r="E102" s="14"/>
    </row>
    <row r="103" spans="1:5" ht="18" thickBot="1" x14ac:dyDescent="0.35">
      <c r="A103" s="28" t="s">
        <v>13</v>
      </c>
      <c r="B103" s="29"/>
      <c r="C103" s="29"/>
      <c r="D103" s="29"/>
      <c r="E103" s="30"/>
    </row>
    <row r="104" spans="1:5" ht="17.399999999999999" x14ac:dyDescent="0.3">
      <c r="A104" s="6" t="s">
        <v>5</v>
      </c>
      <c r="B104" s="7" t="s">
        <v>6</v>
      </c>
      <c r="C104" s="7" t="s">
        <v>7</v>
      </c>
      <c r="D104" s="7" t="s">
        <v>8</v>
      </c>
      <c r="E104" s="7" t="s">
        <v>9</v>
      </c>
    </row>
    <row r="105" spans="1:5" ht="17.399999999999999" x14ac:dyDescent="0.3">
      <c r="A105" s="15" t="str">
        <f>VLOOKUP(B105,'[1]LISTADO ATM'!$A$2:$C$817,3,0)</f>
        <v>DISTRITO NACIONAL</v>
      </c>
      <c r="B105" s="8">
        <v>993</v>
      </c>
      <c r="C105" s="15" t="str">
        <f>VLOOKUP(B105,'[1]LISTADO ATM'!$A$2:$B$816,2,0)</f>
        <v xml:space="preserve">ATM Centro Medico Integral II </v>
      </c>
      <c r="D105" s="15" t="s">
        <v>14</v>
      </c>
      <c r="E105" s="19">
        <v>335777032</v>
      </c>
    </row>
    <row r="106" spans="1:5" ht="17.399999999999999" x14ac:dyDescent="0.3">
      <c r="A106" s="15" t="str">
        <f>VLOOKUP(B106,'[1]LISTADO ATM'!$A$2:$C$817,3,0)</f>
        <v>DISTRITO NACIONAL</v>
      </c>
      <c r="B106" s="8">
        <v>713</v>
      </c>
      <c r="C106" s="15" t="str">
        <f>VLOOKUP(B106,'[1]LISTADO ATM'!$A$2:$B$816,2,0)</f>
        <v xml:space="preserve">ATM Oficina Las Américas </v>
      </c>
      <c r="D106" s="15" t="s">
        <v>14</v>
      </c>
      <c r="E106" s="19">
        <v>335777027</v>
      </c>
    </row>
    <row r="107" spans="1:5" ht="17.399999999999999" x14ac:dyDescent="0.3">
      <c r="A107" s="15" t="str">
        <f>VLOOKUP(B107,'[1]LISTADO ATM'!$A$2:$C$817,3,0)</f>
        <v>DISTRITO NACIONAL</v>
      </c>
      <c r="B107" s="8">
        <v>152</v>
      </c>
      <c r="C107" s="15" t="str">
        <f>VLOOKUP(B107,'[1]LISTADO ATM'!$A$2:$B$816,2,0)</f>
        <v xml:space="preserve">ATM Kiosco Megacentro II </v>
      </c>
      <c r="D107" s="15" t="s">
        <v>14</v>
      </c>
      <c r="E107" s="19">
        <v>335777021</v>
      </c>
    </row>
    <row r="108" spans="1:5" ht="17.399999999999999" x14ac:dyDescent="0.3">
      <c r="A108" s="15" t="str">
        <f>VLOOKUP(B108,'[1]LISTADO ATM'!$A$2:$C$817,3,0)</f>
        <v>DISTRITO NACIONAL</v>
      </c>
      <c r="B108" s="8">
        <v>734</v>
      </c>
      <c r="C108" s="15" t="str">
        <f>VLOOKUP(B108,'[1]LISTADO ATM'!$A$2:$B$816,2,0)</f>
        <v xml:space="preserve">ATM Oficina Independencia I </v>
      </c>
      <c r="D108" s="15" t="s">
        <v>14</v>
      </c>
      <c r="E108" s="19">
        <v>335777028</v>
      </c>
    </row>
    <row r="109" spans="1:5" ht="17.399999999999999" x14ac:dyDescent="0.3">
      <c r="A109" s="15" t="str">
        <f>VLOOKUP(B109,'[1]LISTADO ATM'!$A$2:$C$817,3,0)</f>
        <v>DISTRITO NACIONAL</v>
      </c>
      <c r="B109" s="8">
        <v>640</v>
      </c>
      <c r="C109" s="15" t="str">
        <f>VLOOKUP(B109,'[1]LISTADO ATM'!$A$2:$B$816,2,0)</f>
        <v xml:space="preserve">ATM Ministerio Obras Públicas </v>
      </c>
      <c r="D109" s="15" t="s">
        <v>14</v>
      </c>
      <c r="E109" s="19">
        <v>335778455</v>
      </c>
    </row>
    <row r="110" spans="1:5" ht="17.399999999999999" x14ac:dyDescent="0.3">
      <c r="A110" s="15" t="str">
        <f>VLOOKUP(B110,'[1]LISTADO ATM'!$A$2:$C$817,3,0)</f>
        <v>DISTRITO NACIONAL</v>
      </c>
      <c r="B110" s="8">
        <v>541</v>
      </c>
      <c r="C110" s="15" t="str">
        <f>VLOOKUP(B110,'[1]LISTADO ATM'!$A$2:$B$816,2,0)</f>
        <v xml:space="preserve">ATM Oficina Sambil II </v>
      </c>
      <c r="D110" s="15" t="s">
        <v>14</v>
      </c>
      <c r="E110" s="19">
        <v>335777674</v>
      </c>
    </row>
    <row r="111" spans="1:5" ht="17.399999999999999" x14ac:dyDescent="0.3">
      <c r="A111" s="15" t="str">
        <f>VLOOKUP(B111,'[1]LISTADO ATM'!$A$2:$C$817,3,0)</f>
        <v>DISTRITO NACIONAL</v>
      </c>
      <c r="B111" s="8">
        <v>125</v>
      </c>
      <c r="C111" s="15" t="str">
        <f>VLOOKUP(B111,'[1]LISTADO ATM'!$A$2:$B$816,2,0)</f>
        <v xml:space="preserve">ATM Dirección General de Aduanas II </v>
      </c>
      <c r="D111" s="15" t="s">
        <v>14</v>
      </c>
      <c r="E111" s="19">
        <v>335778331</v>
      </c>
    </row>
    <row r="112" spans="1:5" ht="17.399999999999999" x14ac:dyDescent="0.3">
      <c r="A112" s="15" t="str">
        <f>VLOOKUP(B112,'[1]LISTADO ATM'!$A$2:$C$817,3,0)</f>
        <v>DISTRITO NACIONAL</v>
      </c>
      <c r="B112" s="8">
        <v>336</v>
      </c>
      <c r="C112" s="15" t="str">
        <f>VLOOKUP(B112,'[1]LISTADO ATM'!$A$2:$B$816,2,0)</f>
        <v>ATM Instituto Nacional de Cancer (incart)</v>
      </c>
      <c r="D112" s="15" t="s">
        <v>14</v>
      </c>
      <c r="E112" s="19">
        <v>335778338</v>
      </c>
    </row>
    <row r="113" spans="1:5" ht="17.399999999999999" x14ac:dyDescent="0.3">
      <c r="A113" s="15" t="str">
        <f>VLOOKUP(B113,'[1]LISTADO ATM'!$A$2:$C$817,3,0)</f>
        <v>DISTRITO NACIONAL</v>
      </c>
      <c r="B113" s="8">
        <v>406</v>
      </c>
      <c r="C113" s="15" t="str">
        <f>VLOOKUP(B113,'[1]LISTADO ATM'!$A$2:$B$816,2,0)</f>
        <v xml:space="preserve">ATM UNP Plaza Lama Máximo Gómez </v>
      </c>
      <c r="D113" s="15" t="s">
        <v>14</v>
      </c>
      <c r="E113" s="19">
        <v>335778345</v>
      </c>
    </row>
    <row r="114" spans="1:5" ht="18" thickBot="1" x14ac:dyDescent="0.35">
      <c r="A114" s="11" t="s">
        <v>12</v>
      </c>
      <c r="B114" s="20">
        <f>COUNT(B105:B113)</f>
        <v>9</v>
      </c>
      <c r="C114" s="18"/>
      <c r="D114" s="9"/>
      <c r="E114" s="10"/>
    </row>
    <row r="115" spans="1:5" ht="15" thickBot="1" x14ac:dyDescent="0.35">
      <c r="E115" s="14"/>
    </row>
    <row r="116" spans="1:5" ht="18" thickBot="1" x14ac:dyDescent="0.35">
      <c r="A116" s="33" t="s">
        <v>15</v>
      </c>
      <c r="B116" s="34"/>
      <c r="E116" s="14"/>
    </row>
    <row r="117" spans="1:5" ht="18" thickBot="1" x14ac:dyDescent="0.35">
      <c r="A117" s="31">
        <f>+B101+B114</f>
        <v>28</v>
      </c>
      <c r="B117" s="32"/>
      <c r="E117" s="14"/>
    </row>
    <row r="118" spans="1:5" ht="15" thickBot="1" x14ac:dyDescent="0.35">
      <c r="E118" s="14"/>
    </row>
    <row r="119" spans="1:5" ht="18" thickBot="1" x14ac:dyDescent="0.35">
      <c r="A119" s="28" t="s">
        <v>16</v>
      </c>
      <c r="B119" s="29"/>
      <c r="C119" s="29"/>
      <c r="D119" s="29"/>
      <c r="E119" s="30"/>
    </row>
    <row r="120" spans="1:5" ht="17.399999999999999" x14ac:dyDescent="0.3">
      <c r="A120" s="6" t="s">
        <v>5</v>
      </c>
      <c r="B120" s="7" t="s">
        <v>6</v>
      </c>
      <c r="C120" s="12" t="s">
        <v>7</v>
      </c>
      <c r="D120" s="26" t="s">
        <v>8</v>
      </c>
      <c r="E120" s="27"/>
    </row>
    <row r="121" spans="1:5" ht="17.399999999999999" x14ac:dyDescent="0.3">
      <c r="A121" s="8" t="str">
        <f>VLOOKUP(B121,'[1]LISTADO ATM'!$A$2:$C$817,3,0)</f>
        <v>DISTRITO NACIONAL</v>
      </c>
      <c r="B121" s="8">
        <v>911</v>
      </c>
      <c r="C121" s="15" t="str">
        <f>VLOOKUP(B121,'[1]LISTADO ATM'!$A$2:$B$816,2,0)</f>
        <v xml:space="preserve">ATM Oficina Venezuela II </v>
      </c>
      <c r="D121" s="23" t="s">
        <v>17</v>
      </c>
      <c r="E121" s="23"/>
    </row>
    <row r="122" spans="1:5" ht="17.399999999999999" x14ac:dyDescent="0.3">
      <c r="A122" s="8" t="str">
        <f>VLOOKUP(B122,'[1]LISTADO ATM'!$A$2:$C$817,3,0)</f>
        <v>DISTRITO NACIONAL</v>
      </c>
      <c r="B122" s="8">
        <v>557</v>
      </c>
      <c r="C122" s="15" t="str">
        <f>VLOOKUP(B122,'[1]LISTADO ATM'!$A$2:$B$816,2,0)</f>
        <v xml:space="preserve">ATM Multicentro La Sirena Ave. Mella </v>
      </c>
      <c r="D122" s="24" t="s">
        <v>19</v>
      </c>
      <c r="E122" s="25"/>
    </row>
    <row r="123" spans="1:5" ht="17.399999999999999" x14ac:dyDescent="0.3">
      <c r="A123" s="8" t="str">
        <f>VLOOKUP(B123,'[1]LISTADO ATM'!$A$2:$C$817,3,0)</f>
        <v>DISTRITO NACIONAL</v>
      </c>
      <c r="B123" s="8">
        <v>560</v>
      </c>
      <c r="C123" s="15" t="str">
        <f>VLOOKUP(B123,'[1]LISTADO ATM'!$A$2:$B$816,2,0)</f>
        <v xml:space="preserve">ATM Junta Central Electoral </v>
      </c>
      <c r="D123" s="23" t="s">
        <v>17</v>
      </c>
      <c r="E123" s="23"/>
    </row>
    <row r="124" spans="1:5" ht="17.399999999999999" x14ac:dyDescent="0.3">
      <c r="A124" s="8" t="str">
        <f>VLOOKUP(B124,'[1]LISTADO ATM'!$A$2:$C$817,3,0)</f>
        <v>NORTE</v>
      </c>
      <c r="B124" s="8">
        <v>144</v>
      </c>
      <c r="C124" s="15" t="str">
        <f>VLOOKUP(B124,'[1]LISTADO ATM'!$A$2:$B$816,2,0)</f>
        <v xml:space="preserve">ATM Oficina Villa Altagracia </v>
      </c>
      <c r="D124" s="23" t="s">
        <v>17</v>
      </c>
      <c r="E124" s="23"/>
    </row>
    <row r="125" spans="1:5" ht="17.399999999999999" x14ac:dyDescent="0.3">
      <c r="A125" s="8" t="str">
        <f>VLOOKUP(B125,'[1]LISTADO ATM'!$A$2:$C$817,3,0)</f>
        <v>DISTRITO NACIONAL</v>
      </c>
      <c r="B125" s="8">
        <v>147</v>
      </c>
      <c r="C125" s="15" t="str">
        <f>VLOOKUP(B125,'[1]LISTADO ATM'!$A$2:$B$816,2,0)</f>
        <v xml:space="preserve">ATM Kiosco Megacentro I </v>
      </c>
      <c r="D125" s="23" t="s">
        <v>17</v>
      </c>
      <c r="E125" s="23"/>
    </row>
    <row r="126" spans="1:5" ht="17.399999999999999" x14ac:dyDescent="0.3">
      <c r="A126" s="8" t="str">
        <f>VLOOKUP(B126,'[1]LISTADO ATM'!$A$2:$C$817,3,0)</f>
        <v>NORTE</v>
      </c>
      <c r="B126" s="8">
        <v>292</v>
      </c>
      <c r="C126" s="15" t="str">
        <f>VLOOKUP(B126,'[1]LISTADO ATM'!$A$2:$B$816,2,0)</f>
        <v xml:space="preserve">ATM UNP Castañuelas (Montecristi) </v>
      </c>
      <c r="D126" s="24" t="s">
        <v>19</v>
      </c>
      <c r="E126" s="25"/>
    </row>
    <row r="127" spans="1:5" ht="17.399999999999999" x14ac:dyDescent="0.3">
      <c r="A127" s="8" t="str">
        <f>VLOOKUP(B127,'[1]LISTADO ATM'!$A$2:$C$817,3,0)</f>
        <v>SUR</v>
      </c>
      <c r="B127" s="8">
        <v>297</v>
      </c>
      <c r="C127" s="15" t="str">
        <f>VLOOKUP(B127,'[1]LISTADO ATM'!$A$2:$B$816,2,0)</f>
        <v xml:space="preserve">ATM S/M Cadena Ocoa </v>
      </c>
      <c r="D127" s="24" t="s">
        <v>19</v>
      </c>
      <c r="E127" s="25"/>
    </row>
    <row r="128" spans="1:5" ht="17.399999999999999" x14ac:dyDescent="0.3">
      <c r="A128" s="8" t="str">
        <f>VLOOKUP(B128,'[1]LISTADO ATM'!$A$2:$C$817,3,0)</f>
        <v>DISTRITO NACIONAL</v>
      </c>
      <c r="B128" s="8">
        <v>410</v>
      </c>
      <c r="C128" s="15" t="str">
        <f>VLOOKUP(B128,'[1]LISTADO ATM'!$A$2:$B$816,2,0)</f>
        <v xml:space="preserve">ATM Oficina Las Palmas de Herrera II </v>
      </c>
      <c r="D128" s="23" t="s">
        <v>17</v>
      </c>
      <c r="E128" s="23"/>
    </row>
    <row r="129" spans="1:5" ht="17.399999999999999" x14ac:dyDescent="0.3">
      <c r="A129" s="8" t="str">
        <f>VLOOKUP(B129,'[1]LISTADO ATM'!$A$2:$C$817,3,0)</f>
        <v>NORTE</v>
      </c>
      <c r="B129" s="8">
        <v>411</v>
      </c>
      <c r="C129" s="15" t="str">
        <f>VLOOKUP(B129,'[1]LISTADO ATM'!$A$2:$B$816,2,0)</f>
        <v xml:space="preserve">ATM UNP Piedra Blanca </v>
      </c>
      <c r="D129" s="24" t="s">
        <v>19</v>
      </c>
      <c r="E129" s="25"/>
    </row>
    <row r="130" spans="1:5" ht="17.399999999999999" x14ac:dyDescent="0.3">
      <c r="A130" s="8" t="str">
        <f>VLOOKUP(B130,'[1]LISTADO ATM'!$A$2:$C$817,3,0)</f>
        <v>DISTRITO NACIONAL</v>
      </c>
      <c r="B130" s="8">
        <v>414</v>
      </c>
      <c r="C130" s="15" t="str">
        <f>VLOOKUP(B130,'[1]LISTADO ATM'!$A$2:$B$816,2,0)</f>
        <v>ATM Villa Francisca II</v>
      </c>
      <c r="D130" s="23" t="s">
        <v>17</v>
      </c>
      <c r="E130" s="23"/>
    </row>
    <row r="131" spans="1:5" ht="17.399999999999999" x14ac:dyDescent="0.3">
      <c r="A131" s="8" t="str">
        <f>VLOOKUP(B131,'[1]LISTADO ATM'!$A$2:$C$817,3,0)</f>
        <v>DISTRITO NACIONAL</v>
      </c>
      <c r="B131" s="8">
        <v>438</v>
      </c>
      <c r="C131" s="15" t="str">
        <f>VLOOKUP(B131,'[1]LISTADO ATM'!$A$2:$B$816,2,0)</f>
        <v xml:space="preserve">ATM Autobanco Torre IV </v>
      </c>
      <c r="D131" s="23" t="s">
        <v>17</v>
      </c>
      <c r="E131" s="23"/>
    </row>
    <row r="132" spans="1:5" ht="17.399999999999999" x14ac:dyDescent="0.3">
      <c r="A132" s="8" t="str">
        <f>VLOOKUP(B132,'[1]LISTADO ATM'!$A$2:$C$817,3,0)</f>
        <v>NORTE</v>
      </c>
      <c r="B132" s="8">
        <v>501</v>
      </c>
      <c r="C132" s="15" t="str">
        <f>VLOOKUP(B132,'[1]LISTADO ATM'!$A$2:$B$816,2,0)</f>
        <v xml:space="preserve">ATM UNP La Canela </v>
      </c>
      <c r="D132" s="24" t="s">
        <v>19</v>
      </c>
      <c r="E132" s="25"/>
    </row>
    <row r="133" spans="1:5" ht="17.399999999999999" x14ac:dyDescent="0.3">
      <c r="A133" s="8" t="str">
        <f>VLOOKUP(B133,'[1]LISTADO ATM'!$A$2:$C$817,3,0)</f>
        <v>DISTRITO NACIONAL</v>
      </c>
      <c r="B133" s="8">
        <v>524</v>
      </c>
      <c r="C133" s="15" t="str">
        <f>VLOOKUP(B133,'[1]LISTADO ATM'!$A$2:$B$816,2,0)</f>
        <v xml:space="preserve">ATM DNCD </v>
      </c>
      <c r="D133" s="23" t="s">
        <v>17</v>
      </c>
      <c r="E133" s="23"/>
    </row>
    <row r="134" spans="1:5" ht="17.399999999999999" x14ac:dyDescent="0.3">
      <c r="A134" s="8" t="str">
        <f>VLOOKUP(B134,'[1]LISTADO ATM'!$A$2:$C$817,3,0)</f>
        <v>NORTE</v>
      </c>
      <c r="B134" s="8">
        <v>605</v>
      </c>
      <c r="C134" s="15" t="str">
        <f>VLOOKUP(B134,'[1]LISTADO ATM'!$A$2:$B$816,2,0)</f>
        <v xml:space="preserve">ATM Oficina Bonao I </v>
      </c>
      <c r="D134" s="23" t="s">
        <v>17</v>
      </c>
      <c r="E134" s="23"/>
    </row>
    <row r="135" spans="1:5" ht="17.399999999999999" x14ac:dyDescent="0.3">
      <c r="A135" s="8" t="str">
        <f>VLOOKUP(B135,'[1]LISTADO ATM'!$A$2:$C$817,3,0)</f>
        <v>ESTE</v>
      </c>
      <c r="B135" s="8">
        <v>612</v>
      </c>
      <c r="C135" s="15" t="str">
        <f>VLOOKUP(B135,'[1]LISTADO ATM'!$A$2:$B$816,2,0)</f>
        <v xml:space="preserve">ATM Plaza Orense (La Romana) </v>
      </c>
      <c r="D135" s="23" t="s">
        <v>17</v>
      </c>
      <c r="E135" s="23"/>
    </row>
    <row r="136" spans="1:5" ht="18" thickBot="1" x14ac:dyDescent="0.35">
      <c r="A136" s="8" t="str">
        <f>VLOOKUP(B136,'[1]LISTADO ATM'!$A$2:$C$817,3,0)</f>
        <v>NORTE</v>
      </c>
      <c r="B136" s="8">
        <v>643</v>
      </c>
      <c r="C136" s="15" t="str">
        <f>VLOOKUP(B136,'[1]LISTADO ATM'!$A$2:$B$816,2,0)</f>
        <v xml:space="preserve">ATM Oficina Valerio </v>
      </c>
      <c r="D136" s="23" t="s">
        <v>17</v>
      </c>
      <c r="E136" s="23"/>
    </row>
    <row r="137" spans="1:5" ht="18" thickBot="1" x14ac:dyDescent="0.35">
      <c r="A137" s="11" t="s">
        <v>12</v>
      </c>
      <c r="B137" s="21">
        <f>COUNT(B121:B136)</f>
        <v>16</v>
      </c>
      <c r="C137" s="18"/>
      <c r="D137" s="9"/>
      <c r="E137" s="10"/>
    </row>
  </sheetData>
  <mergeCells count="27">
    <mergeCell ref="A1:E1"/>
    <mergeCell ref="A8:E8"/>
    <mergeCell ref="A2:E2"/>
    <mergeCell ref="A3:E3"/>
    <mergeCell ref="C78:E78"/>
    <mergeCell ref="A80:E80"/>
    <mergeCell ref="A117:B117"/>
    <mergeCell ref="A103:E103"/>
    <mergeCell ref="A116:B116"/>
    <mergeCell ref="A119:E119"/>
    <mergeCell ref="D120:E120"/>
    <mergeCell ref="D123:E123"/>
    <mergeCell ref="D122:E122"/>
    <mergeCell ref="D121:E121"/>
    <mergeCell ref="D133:E133"/>
    <mergeCell ref="D134:E134"/>
    <mergeCell ref="D135:E135"/>
    <mergeCell ref="D136:E136"/>
    <mergeCell ref="D124:E124"/>
    <mergeCell ref="D126:E126"/>
    <mergeCell ref="D127:E127"/>
    <mergeCell ref="D129:E129"/>
    <mergeCell ref="D132:E132"/>
    <mergeCell ref="D125:E125"/>
    <mergeCell ref="D128:E128"/>
    <mergeCell ref="D130:E130"/>
    <mergeCell ref="D131:E131"/>
  </mergeCells>
  <phoneticPr fontId="11" type="noConversion"/>
  <conditionalFormatting sqref="B1:B1048576">
    <cfRule type="cellIs" dxfId="6" priority="7" operator="equal">
      <formula>22099.125</formula>
    </cfRule>
  </conditionalFormatting>
  <conditionalFormatting sqref="B75:B76">
    <cfRule type="duplicateValues" dxfId="5" priority="1"/>
  </conditionalFormatting>
  <conditionalFormatting sqref="B82:B100 B59:B74">
    <cfRule type="duplicateValues" dxfId="4" priority="250"/>
  </conditionalFormatting>
  <conditionalFormatting sqref="B105:B113 B65 B68:B72">
    <cfRule type="duplicateValues" dxfId="3" priority="253"/>
  </conditionalFormatting>
  <conditionalFormatting sqref="B121:B136">
    <cfRule type="duplicateValues" dxfId="2" priority="272"/>
  </conditionalFormatting>
  <conditionalFormatting sqref="B121:B136 B82:B100 B105:B113 B10:B77">
    <cfRule type="duplicateValues" dxfId="1" priority="274"/>
  </conditionalFormatting>
  <conditionalFormatting sqref="B11:B77">
    <cfRule type="duplicateValues" dxfId="0" priority="27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2021-02-01T20:56:59Z</dcterms:modified>
</cp:coreProperties>
</file>