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02\"/>
    </mc:Choice>
  </mc:AlternateContent>
  <bookViews>
    <workbookView xWindow="0" yWindow="0" windowWidth="15270" windowHeight="457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1" i="1" l="1"/>
  <c r="C61" i="1"/>
  <c r="A81" i="1"/>
  <c r="C81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A53" i="1"/>
  <c r="A54" i="1"/>
  <c r="A55" i="1"/>
  <c r="A56" i="1"/>
  <c r="A57" i="1"/>
  <c r="A58" i="1"/>
  <c r="A59" i="1"/>
  <c r="A60" i="1"/>
  <c r="C53" i="1"/>
  <c r="C54" i="1"/>
  <c r="C55" i="1"/>
  <c r="C56" i="1"/>
  <c r="C57" i="1"/>
  <c r="C58" i="1"/>
  <c r="C59" i="1"/>
  <c r="C60" i="1"/>
  <c r="C75" i="1" l="1"/>
  <c r="A75" i="1"/>
  <c r="C74" i="1"/>
  <c r="A74" i="1"/>
  <c r="C73" i="1"/>
  <c r="A73" i="1"/>
  <c r="C72" i="1"/>
  <c r="A72" i="1"/>
  <c r="C71" i="1"/>
  <c r="A71" i="1"/>
  <c r="C70" i="1"/>
  <c r="A7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112" i="1" l="1"/>
  <c r="A112" i="1"/>
  <c r="C111" i="1"/>
  <c r="A111" i="1"/>
  <c r="C110" i="1"/>
  <c r="A110" i="1"/>
  <c r="C109" i="1"/>
  <c r="A109" i="1"/>
  <c r="C108" i="1"/>
  <c r="A108" i="1"/>
  <c r="C107" i="1"/>
  <c r="A107" i="1"/>
  <c r="C106" i="1"/>
  <c r="A106" i="1"/>
  <c r="C105" i="1"/>
  <c r="A105" i="1"/>
  <c r="C104" i="1"/>
  <c r="A104" i="1"/>
  <c r="C103" i="1"/>
  <c r="A103" i="1"/>
  <c r="C102" i="1"/>
  <c r="A102" i="1"/>
  <c r="C100" i="1"/>
  <c r="A100" i="1"/>
  <c r="C99" i="1"/>
  <c r="A99" i="1"/>
  <c r="C98" i="1"/>
  <c r="A98" i="1"/>
  <c r="C97" i="1"/>
  <c r="A97" i="1"/>
  <c r="C96" i="1"/>
  <c r="A96" i="1"/>
  <c r="C95" i="1"/>
  <c r="A95" i="1"/>
  <c r="C94" i="1"/>
  <c r="A94" i="1"/>
  <c r="B133" i="1" l="1"/>
  <c r="A77" i="1"/>
  <c r="C77" i="1"/>
  <c r="C78" i="1"/>
  <c r="C91" i="1"/>
  <c r="C92" i="1"/>
  <c r="C93" i="1"/>
  <c r="C101" i="1"/>
  <c r="C113" i="1"/>
  <c r="C114" i="1"/>
  <c r="C115" i="1"/>
  <c r="C132" i="1"/>
  <c r="B84" i="1"/>
  <c r="A20" i="1"/>
  <c r="A21" i="1"/>
  <c r="A22" i="1"/>
  <c r="A23" i="1"/>
  <c r="A24" i="1"/>
  <c r="A25" i="1"/>
  <c r="A50" i="1"/>
  <c r="A51" i="1"/>
  <c r="A52" i="1"/>
  <c r="A62" i="1"/>
  <c r="A18" i="1"/>
  <c r="A19" i="1"/>
  <c r="B63" i="1" l="1"/>
  <c r="C50" i="1"/>
  <c r="C51" i="1"/>
  <c r="C52" i="1"/>
  <c r="C62" i="1"/>
  <c r="A101" i="1"/>
  <c r="A113" i="1"/>
  <c r="A114" i="1"/>
  <c r="A115" i="1"/>
  <c r="A132" i="1"/>
  <c r="A79" i="1"/>
  <c r="A80" i="1"/>
  <c r="A83" i="1"/>
  <c r="C79" i="1"/>
  <c r="C80" i="1"/>
  <c r="C83" i="1"/>
  <c r="A10" i="1" l="1"/>
  <c r="C10" i="1"/>
  <c r="B11" i="1" l="1"/>
  <c r="A78" i="1"/>
  <c r="C24" i="1"/>
  <c r="C25" i="1"/>
  <c r="A93" i="1" l="1"/>
  <c r="A92" i="1"/>
  <c r="A91" i="1"/>
  <c r="C76" i="1"/>
  <c r="A76" i="1"/>
  <c r="C69" i="1"/>
  <c r="A69" i="1"/>
  <c r="C68" i="1"/>
  <c r="A68" i="1"/>
  <c r="C67" i="1"/>
  <c r="A67" i="1"/>
  <c r="C23" i="1"/>
  <c r="C22" i="1"/>
  <c r="C21" i="1"/>
  <c r="C20" i="1"/>
  <c r="C19" i="1"/>
  <c r="C18" i="1"/>
  <c r="C17" i="1"/>
  <c r="A17" i="1"/>
  <c r="C16" i="1"/>
  <c r="A16" i="1"/>
  <c r="C15" i="1"/>
  <c r="A15" i="1"/>
  <c r="A87" i="1" l="1"/>
</calcChain>
</file>

<file path=xl/sharedStrings.xml><?xml version="1.0" encoding="utf-8"?>
<sst xmlns="http://schemas.openxmlformats.org/spreadsheetml/2006/main" count="185" uniqueCount="66">
  <si>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</si>
  <si>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</si>
  <si>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</si>
  <si>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</si>
  <si>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</si>
  <si>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</si>
  <si>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</si>
  <si>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</si>
  <si>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</si>
  <si>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</si>
  <si>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</si>
  <si>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</si>
  <si>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</si>
  <si>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</si>
  <si>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</si>
  <si>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</si>
  <si>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</si>
  <si>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</si>
  <si>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</si>
  <si>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Vacias y 1 Fallando</t>
  </si>
  <si>
    <t>335778312</t>
  </si>
  <si>
    <t>335778324</t>
  </si>
  <si>
    <t>335778327</t>
  </si>
  <si>
    <t>335778328</t>
  </si>
  <si>
    <t>335778554</t>
  </si>
  <si>
    <t>335778575</t>
  </si>
  <si>
    <t>335778577</t>
  </si>
  <si>
    <t>335778578</t>
  </si>
  <si>
    <t>335778582</t>
  </si>
  <si>
    <t>335778583</t>
  </si>
  <si>
    <t>335778590</t>
  </si>
  <si>
    <t>335778593</t>
  </si>
  <si>
    <t>335778597</t>
  </si>
  <si>
    <t>335778599</t>
  </si>
  <si>
    <t>335778601</t>
  </si>
  <si>
    <t>335778602</t>
  </si>
  <si>
    <t>335778604</t>
  </si>
  <si>
    <t>335778611</t>
  </si>
  <si>
    <t>335778614</t>
  </si>
  <si>
    <t>335778622</t>
  </si>
  <si>
    <t>335778625</t>
  </si>
  <si>
    <t>335778626</t>
  </si>
  <si>
    <t>335778632</t>
  </si>
  <si>
    <t>335778634</t>
  </si>
  <si>
    <t>335778635</t>
  </si>
  <si>
    <t>335778639</t>
  </si>
  <si>
    <t>335778640</t>
  </si>
  <si>
    <t>335778643</t>
  </si>
  <si>
    <t>335777649</t>
  </si>
  <si>
    <t>335777765 </t>
  </si>
  <si>
    <t>335778143</t>
  </si>
  <si>
    <t>335778149</t>
  </si>
  <si>
    <t>335778295</t>
  </si>
  <si>
    <t>335778305</t>
  </si>
  <si>
    <t>335778307</t>
  </si>
  <si>
    <t>335777674</t>
  </si>
  <si>
    <t>335778331</t>
  </si>
  <si>
    <t>335778338</t>
  </si>
  <si>
    <t>335778345</t>
  </si>
  <si>
    <t>335778455</t>
  </si>
  <si>
    <t>335778609</t>
  </si>
  <si>
    <t>335778624</t>
  </si>
  <si>
    <t>335778630</t>
  </si>
  <si>
    <t>335778631</t>
  </si>
  <si>
    <t>335778633</t>
  </si>
  <si>
    <t>335778674 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</si>
</sst>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0" fontId="9" fillId="8" borderId="23" xfId="0" applyFont="1" applyFill="1" applyBorder="1" applyAlignment="1">
      <alignment horizontal="center" vertical="center" wrapText="1"/>
    </xf>
    <xf numFmtId="1" fontId="9" fillId="8" borderId="18" xfId="0" applyNumberFormat="1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abSelected="1" topLeftCell="A106" zoomScale="80" zoomScaleNormal="80" workbookViewId="0">
      <selection activeCell="A62" sqref="A62:XFD65"/>
    </sheetView>
  </sheetViews>
  <sheetFormatPr baseColWidth="10" defaultColWidth="52.7109375" defaultRowHeight="15" x14ac:dyDescent="0.25"/>
  <cols>
    <col min="1" max="1" width="25.7109375" bestFit="1" customWidth="1"/>
    <col min="2" max="2" width="21.7109375" style="14" bestFit="1" customWidth="1"/>
    <col min="3" max="3" width="62.85546875" bestFit="1" customWidth="1"/>
    <col min="4" max="4" width="39.28515625" bestFit="1" customWidth="1"/>
    <col min="5" max="5" width="30.140625" customWidth="1"/>
  </cols>
  <sheetData>
    <row r="1" spans="1:5" ht="22.5" x14ac:dyDescent="0.25">
      <c r="A1" s="39" t="s">
        <v>0</v>
      </c>
      <c r="B1" s="40"/>
      <c r="C1" s="40"/>
      <c r="D1" s="40"/>
      <c r="E1" s="41"/>
    </row>
    <row r="2" spans="1:5" ht="22.5" x14ac:dyDescent="0.25">
      <c r="A2" s="39" t="s">
        <v>1</v>
      </c>
      <c r="B2" s="40"/>
      <c r="C2" s="40"/>
      <c r="D2" s="40"/>
      <c r="E2" s="41"/>
    </row>
    <row r="3" spans="1:5" ht="25.5" x14ac:dyDescent="0.25">
      <c r="A3" s="42" t="s">
        <v>0</v>
      </c>
      <c r="B3" s="43"/>
      <c r="C3" s="43"/>
      <c r="D3" s="43"/>
      <c r="E3" s="44"/>
    </row>
    <row r="4" spans="1:5" x14ac:dyDescent="0.25">
      <c r="E4" s="14"/>
    </row>
    <row r="5" spans="1:5" ht="18.75" thickBot="1" x14ac:dyDescent="0.3">
      <c r="A5" s="1" t="s">
        <v>2</v>
      </c>
      <c r="B5" s="2">
        <v>44198.708333333336</v>
      </c>
      <c r="C5" s="3"/>
      <c r="D5" s="4"/>
      <c r="E5" s="5"/>
    </row>
    <row r="6" spans="1:5" ht="18.75" thickBot="1" x14ac:dyDescent="0.3">
      <c r="A6" s="1" t="s">
        <v>3</v>
      </c>
      <c r="B6" s="2">
        <v>44229.25</v>
      </c>
      <c r="C6" s="3"/>
      <c r="D6" s="4"/>
      <c r="E6" s="5"/>
    </row>
    <row r="7" spans="1:5" ht="15.75" thickBot="1" x14ac:dyDescent="0.3">
      <c r="E7" s="14"/>
    </row>
    <row r="8" spans="1:5" ht="18.75" thickBot="1" x14ac:dyDescent="0.3">
      <c r="A8" s="32" t="s">
        <v>4</v>
      </c>
      <c r="B8" s="33"/>
      <c r="C8" s="33"/>
      <c r="D8" s="33"/>
      <c r="E8" s="34"/>
    </row>
    <row r="9" spans="1:5" ht="18" x14ac:dyDescent="0.25">
      <c r="A9" s="6" t="s">
        <v>5</v>
      </c>
      <c r="B9" s="7" t="s">
        <v>6</v>
      </c>
      <c r="C9" s="7" t="s">
        <v>7</v>
      </c>
      <c r="D9" s="7" t="s">
        <v>8</v>
      </c>
      <c r="E9" s="7" t="s">
        <v>9</v>
      </c>
    </row>
    <row r="10" spans="1:5" ht="18.75" thickBot="1" x14ac:dyDescent="0.3">
      <c r="A10" s="15" t="e">
        <f>VLOOKUP(B10,'[1]LISTADO ATM'!$A$2:$C$817,3,0)</f>
        <v>#N/A</v>
      </c>
      <c r="B10" s="8"/>
      <c r="C10" s="15" t="e">
        <f>VLOOKUP(B10,'[1]LISTADO ATM'!$A$2:$B$816,2,0)</f>
        <v>#N/A</v>
      </c>
      <c r="D10" s="13" t="s">
        <v>18</v>
      </c>
      <c r="E10" s="19"/>
    </row>
    <row r="11" spans="1:5" ht="18.75" thickBot="1" x14ac:dyDescent="0.3">
      <c r="A11" s="11" t="s">
        <v>12</v>
      </c>
      <c r="B11" s="22">
        <f>COUNT(B10:B10)</f>
        <v>0</v>
      </c>
      <c r="C11" s="45"/>
      <c r="D11" s="46"/>
      <c r="E11" s="47"/>
    </row>
    <row r="12" spans="1:5" ht="15.75" thickBot="1" x14ac:dyDescent="0.3">
      <c r="E12" s="14"/>
    </row>
    <row r="13" spans="1:5" ht="18.75" thickBot="1" x14ac:dyDescent="0.3">
      <c r="A13" s="32" t="s">
        <v>10</v>
      </c>
      <c r="B13" s="33"/>
      <c r="C13" s="33"/>
      <c r="D13" s="33"/>
      <c r="E13" s="34"/>
    </row>
    <row r="14" spans="1:5" ht="18" x14ac:dyDescent="0.25">
      <c r="A14" s="6" t="s">
        <v>5</v>
      </c>
      <c r="B14" s="7" t="s">
        <v>6</v>
      </c>
      <c r="C14" s="7" t="s">
        <v>7</v>
      </c>
      <c r="D14" s="7" t="s">
        <v>8</v>
      </c>
      <c r="E14" s="7" t="s">
        <v>9</v>
      </c>
    </row>
    <row r="15" spans="1:5" ht="18" x14ac:dyDescent="0.25">
      <c r="A15" s="8" t="str">
        <f>VLOOKUP(B15,'[1]LISTADO ATM'!$A$2:$C$817,3,0)</f>
        <v>DISTRITO NACIONAL</v>
      </c>
      <c r="B15" s="8">
        <v>554</v>
      </c>
      <c r="C15" s="15" t="str">
        <f>VLOOKUP(B15,'[1]LISTADO ATM'!$A$2:$B$816,2,0)</f>
        <v xml:space="preserve">ATM Oficina Isabel La Católica I </v>
      </c>
      <c r="D15" s="16" t="s">
        <v>11</v>
      </c>
      <c r="E15" s="23">
        <v>335776679</v>
      </c>
    </row>
    <row r="16" spans="1:5" ht="18" x14ac:dyDescent="0.25">
      <c r="A16" s="8" t="str">
        <f>VLOOKUP(B16,'[1]LISTADO ATM'!$A$2:$C$817,3,0)</f>
        <v>DISTRITO NACIONAL</v>
      </c>
      <c r="B16" s="8">
        <v>813</v>
      </c>
      <c r="C16" s="15" t="str">
        <f>VLOOKUP(B16,'[1]LISTADO ATM'!$A$2:$B$816,2,0)</f>
        <v>ATM Occidental Mall</v>
      </c>
      <c r="D16" s="16" t="s">
        <v>11</v>
      </c>
      <c r="E16" s="23">
        <v>335776982</v>
      </c>
    </row>
    <row r="17" spans="1:5" ht="18" x14ac:dyDescent="0.25">
      <c r="A17" s="8" t="str">
        <f>VLOOKUP(B17,'[1]LISTADO ATM'!$A$2:$C$817,3,0)</f>
        <v>DISTRITO NACIONAL</v>
      </c>
      <c r="B17" s="8">
        <v>183</v>
      </c>
      <c r="C17" s="15" t="str">
        <f>VLOOKUP(B17,'[1]LISTADO ATM'!$A$2:$B$816,2,0)</f>
        <v>ATM Estación Nativa Km. 22 Aut. Duarte.</v>
      </c>
      <c r="D17" s="16" t="s">
        <v>11</v>
      </c>
      <c r="E17" s="23">
        <v>335776993</v>
      </c>
    </row>
    <row r="18" spans="1:5" ht="18" x14ac:dyDescent="0.25">
      <c r="A18" s="8" t="str">
        <f>VLOOKUP(B18,'[1]LISTADO ATM'!$A$2:$C$817,3,0)</f>
        <v>DISTRITO NACIONAL</v>
      </c>
      <c r="B18" s="8">
        <v>983</v>
      </c>
      <c r="C18" s="15" t="str">
        <f>VLOOKUP(B18,'[1]LISTADO ATM'!$A$2:$B$816,2,0)</f>
        <v xml:space="preserve">ATM Bravo República de Colombia </v>
      </c>
      <c r="D18" s="16" t="s">
        <v>11</v>
      </c>
      <c r="E18" s="23" t="s">
        <v>48</v>
      </c>
    </row>
    <row r="19" spans="1:5" ht="18" x14ac:dyDescent="0.25">
      <c r="A19" s="8" t="str">
        <f>VLOOKUP(B19,'[1]LISTADO ATM'!$A$2:$C$817,3,0)</f>
        <v>DISTRITO NACIONAL</v>
      </c>
      <c r="B19" s="8">
        <v>706</v>
      </c>
      <c r="C19" s="15" t="str">
        <f>VLOOKUP(B19,'[1]LISTADO ATM'!$A$2:$B$816,2,0)</f>
        <v xml:space="preserve">ATM S/M Pristine </v>
      </c>
      <c r="D19" s="16" t="s">
        <v>11</v>
      </c>
      <c r="E19" s="23" t="s">
        <v>49</v>
      </c>
    </row>
    <row r="20" spans="1:5" ht="18" x14ac:dyDescent="0.25">
      <c r="A20" s="8" t="str">
        <f>VLOOKUP(B20,'[1]LISTADO ATM'!$A$2:$C$817,3,0)</f>
        <v>ESTE</v>
      </c>
      <c r="B20" s="8">
        <v>353</v>
      </c>
      <c r="C20" s="15" t="str">
        <f>VLOOKUP(B20,'[1]LISTADO ATM'!$A$2:$B$816,2,0)</f>
        <v xml:space="preserve">ATM Estación Boulevard Juan Dolio </v>
      </c>
      <c r="D20" s="16" t="s">
        <v>11</v>
      </c>
      <c r="E20" s="23" t="s">
        <v>50</v>
      </c>
    </row>
    <row r="21" spans="1:5" ht="18" x14ac:dyDescent="0.25">
      <c r="A21" s="8" t="str">
        <f>VLOOKUP(B21,'[1]LISTADO ATM'!$A$2:$C$817,3,0)</f>
        <v>DISTRITO NACIONAL</v>
      </c>
      <c r="B21" s="8">
        <v>989</v>
      </c>
      <c r="C21" s="15" t="str">
        <f>VLOOKUP(B21,'[1]LISTADO ATM'!$A$2:$B$816,2,0)</f>
        <v xml:space="preserve">ATM Ministerio de Deportes </v>
      </c>
      <c r="D21" s="16" t="s">
        <v>11</v>
      </c>
      <c r="E21" s="23" t="s">
        <v>51</v>
      </c>
    </row>
    <row r="22" spans="1:5" ht="18" x14ac:dyDescent="0.25">
      <c r="A22" s="8" t="str">
        <f>VLOOKUP(B22,'[1]LISTADO ATM'!$A$2:$C$817,3,0)</f>
        <v>NORTE</v>
      </c>
      <c r="B22" s="8">
        <v>599</v>
      </c>
      <c r="C22" s="15" t="str">
        <f>VLOOKUP(B22,'[1]LISTADO ATM'!$A$2:$B$816,2,0)</f>
        <v xml:space="preserve">ATM Oficina Plaza Internacional (Santiago) </v>
      </c>
      <c r="D22" s="16" t="s">
        <v>11</v>
      </c>
      <c r="E22" s="23" t="s">
        <v>52</v>
      </c>
    </row>
    <row r="23" spans="1:5" ht="18" x14ac:dyDescent="0.25">
      <c r="A23" s="8" t="str">
        <f>VLOOKUP(B23,'[1]LISTADO ATM'!$A$2:$C$817,3,0)</f>
        <v>DISTRITO NACIONAL</v>
      </c>
      <c r="B23" s="8">
        <v>96</v>
      </c>
      <c r="C23" s="15" t="str">
        <f>VLOOKUP(B23,'[1]LISTADO ATM'!$A$2:$B$816,2,0)</f>
        <v>ATM S/M Caribe Av. Charles de Gaulle</v>
      </c>
      <c r="D23" s="16" t="s">
        <v>11</v>
      </c>
      <c r="E23" s="23" t="s">
        <v>53</v>
      </c>
    </row>
    <row r="24" spans="1:5" ht="18" x14ac:dyDescent="0.25">
      <c r="A24" s="8" t="str">
        <f>VLOOKUP(B24,'[1]LISTADO ATM'!$A$2:$C$817,3,0)</f>
        <v>DISTRITO NACIONAL</v>
      </c>
      <c r="B24" s="8">
        <v>192</v>
      </c>
      <c r="C24" s="15" t="str">
        <f>VLOOKUP(B24,'[1]LISTADO ATM'!$A$2:$B$816,2,0)</f>
        <v xml:space="preserve">ATM Autobanco Luperón II </v>
      </c>
      <c r="D24" s="16" t="s">
        <v>11</v>
      </c>
      <c r="E24" s="23" t="s">
        <v>54</v>
      </c>
    </row>
    <row r="25" spans="1:5" ht="18" x14ac:dyDescent="0.25">
      <c r="A25" s="8" t="str">
        <f>VLOOKUP(B25,'[1]LISTADO ATM'!$A$2:$C$817,3,0)</f>
        <v>DISTRITO NACIONAL</v>
      </c>
      <c r="B25" s="8">
        <v>338</v>
      </c>
      <c r="C25" s="15" t="str">
        <f>VLOOKUP(B25,'[1]LISTADO ATM'!$A$2:$B$816,2,0)</f>
        <v>ATM S/M Aprezio Pantoja</v>
      </c>
      <c r="D25" s="16" t="s">
        <v>11</v>
      </c>
      <c r="E25" s="23" t="s">
        <v>20</v>
      </c>
    </row>
    <row r="26" spans="1:5" ht="18" x14ac:dyDescent="0.25">
      <c r="A26" s="8" t="str">
        <f>VLOOKUP(B26,'[1]LISTADO ATM'!$A$2:$C$817,3,0)</f>
        <v>ESTE</v>
      </c>
      <c r="B26" s="8">
        <v>630</v>
      </c>
      <c r="C26" s="15" t="str">
        <f>VLOOKUP(B26,'[1]LISTADO ATM'!$A$2:$B$816,2,0)</f>
        <v xml:space="preserve">ATM Oficina Plaza Zaglul (SPM) </v>
      </c>
      <c r="D26" s="16" t="s">
        <v>11</v>
      </c>
      <c r="E26" s="23" t="s">
        <v>21</v>
      </c>
    </row>
    <row r="27" spans="1:5" ht="18" x14ac:dyDescent="0.25">
      <c r="A27" s="8" t="str">
        <f>VLOOKUP(B27,'[1]LISTADO ATM'!$A$2:$C$817,3,0)</f>
        <v>ESTE</v>
      </c>
      <c r="B27" s="8">
        <v>673</v>
      </c>
      <c r="C27" s="15" t="str">
        <f>VLOOKUP(B27,'[1]LISTADO ATM'!$A$2:$B$816,2,0)</f>
        <v>ATM Clínica Dr. Cruz Jiminián</v>
      </c>
      <c r="D27" s="16" t="s">
        <v>11</v>
      </c>
      <c r="E27" s="23" t="s">
        <v>22</v>
      </c>
    </row>
    <row r="28" spans="1:5" ht="18" x14ac:dyDescent="0.25">
      <c r="A28" s="8" t="str">
        <f>VLOOKUP(B28,'[1]LISTADO ATM'!$A$2:$C$817,3,0)</f>
        <v>DISTRITO NACIONAL</v>
      </c>
      <c r="B28" s="8">
        <v>678</v>
      </c>
      <c r="C28" s="15" t="str">
        <f>VLOOKUP(B28,'[1]LISTADO ATM'!$A$2:$B$816,2,0)</f>
        <v>ATM Eco Petroleo San Isidro</v>
      </c>
      <c r="D28" s="16" t="s">
        <v>11</v>
      </c>
      <c r="E28" s="23" t="s">
        <v>23</v>
      </c>
    </row>
    <row r="29" spans="1:5" ht="18" x14ac:dyDescent="0.25">
      <c r="A29" s="8" t="str">
        <f>VLOOKUP(B29,'[1]LISTADO ATM'!$A$2:$C$817,3,0)</f>
        <v>DISTRITO NACIONAL</v>
      </c>
      <c r="B29" s="8">
        <v>540</v>
      </c>
      <c r="C29" s="15" t="str">
        <f>VLOOKUP(B29,'[1]LISTADO ATM'!$A$2:$B$816,2,0)</f>
        <v xml:space="preserve">ATM Autoservicio Sambil I </v>
      </c>
      <c r="D29" s="16" t="s">
        <v>11</v>
      </c>
      <c r="E29" s="23" t="s">
        <v>24</v>
      </c>
    </row>
    <row r="30" spans="1:5" ht="18" x14ac:dyDescent="0.25">
      <c r="A30" s="8" t="str">
        <f>VLOOKUP(B30,'[1]LISTADO ATM'!$A$2:$C$817,3,0)</f>
        <v>ESTE</v>
      </c>
      <c r="B30" s="8">
        <v>963</v>
      </c>
      <c r="C30" s="15" t="str">
        <f>VLOOKUP(B30,'[1]LISTADO ATM'!$A$2:$B$816,2,0)</f>
        <v xml:space="preserve">ATM Multiplaza La Romana </v>
      </c>
      <c r="D30" s="16" t="s">
        <v>11</v>
      </c>
      <c r="E30" s="23" t="s">
        <v>25</v>
      </c>
    </row>
    <row r="31" spans="1:5" ht="18" x14ac:dyDescent="0.25">
      <c r="A31" s="8" t="str">
        <f>VLOOKUP(B31,'[1]LISTADO ATM'!$A$2:$C$817,3,0)</f>
        <v>DISTRITO NACIONAL</v>
      </c>
      <c r="B31" s="8">
        <v>927</v>
      </c>
      <c r="C31" s="15" t="str">
        <f>VLOOKUP(B31,'[1]LISTADO ATM'!$A$2:$B$816,2,0)</f>
        <v>ATM S/M Bravo La Esperilla</v>
      </c>
      <c r="D31" s="16" t="s">
        <v>11</v>
      </c>
      <c r="E31" s="23" t="s">
        <v>26</v>
      </c>
    </row>
    <row r="32" spans="1:5" ht="18" x14ac:dyDescent="0.25">
      <c r="A32" s="8" t="str">
        <f>VLOOKUP(B32,'[1]LISTADO ATM'!$A$2:$C$817,3,0)</f>
        <v>SUR</v>
      </c>
      <c r="B32" s="8">
        <v>592</v>
      </c>
      <c r="C32" s="15" t="str">
        <f>VLOOKUP(B32,'[1]LISTADO ATM'!$A$2:$B$816,2,0)</f>
        <v xml:space="preserve">ATM Centro de Caja San Cristóbal I </v>
      </c>
      <c r="D32" s="16" t="s">
        <v>11</v>
      </c>
      <c r="E32" s="23" t="s">
        <v>27</v>
      </c>
    </row>
    <row r="33" spans="1:5" ht="18" x14ac:dyDescent="0.25">
      <c r="A33" s="8" t="str">
        <f>VLOOKUP(B33,'[1]LISTADO ATM'!$A$2:$C$817,3,0)</f>
        <v>DISTRITO NACIONAL</v>
      </c>
      <c r="B33" s="8">
        <v>931</v>
      </c>
      <c r="C33" s="15" t="str">
        <f>VLOOKUP(B33,'[1]LISTADO ATM'!$A$2:$B$816,2,0)</f>
        <v xml:space="preserve">ATM Autobanco Luperón I </v>
      </c>
      <c r="D33" s="16" t="s">
        <v>11</v>
      </c>
      <c r="E33" s="23" t="s">
        <v>28</v>
      </c>
    </row>
    <row r="34" spans="1:5" ht="18" x14ac:dyDescent="0.25">
      <c r="A34" s="8" t="str">
        <f>VLOOKUP(B34,'[1]LISTADO ATM'!$A$2:$C$817,3,0)</f>
        <v>DISTRITO NACIONAL</v>
      </c>
      <c r="B34" s="8">
        <v>994</v>
      </c>
      <c r="C34" s="15" t="str">
        <f>VLOOKUP(B34,'[1]LISTADO ATM'!$A$2:$B$816,2,0)</f>
        <v>ATM Telemicro</v>
      </c>
      <c r="D34" s="16" t="s">
        <v>11</v>
      </c>
      <c r="E34" s="23" t="s">
        <v>29</v>
      </c>
    </row>
    <row r="35" spans="1:5" ht="18" x14ac:dyDescent="0.25">
      <c r="A35" s="8" t="str">
        <f>VLOOKUP(B35,'[1]LISTADO ATM'!$A$2:$C$817,3,0)</f>
        <v>NORTE</v>
      </c>
      <c r="B35" s="8">
        <v>304</v>
      </c>
      <c r="C35" s="15" t="str">
        <f>VLOOKUP(B35,'[1]LISTADO ATM'!$A$2:$B$816,2,0)</f>
        <v xml:space="preserve">ATM Multicentro La Sirena Estrella Sadhala </v>
      </c>
      <c r="D35" s="16" t="s">
        <v>11</v>
      </c>
      <c r="E35" s="23" t="s">
        <v>30</v>
      </c>
    </row>
    <row r="36" spans="1:5" ht="18" x14ac:dyDescent="0.25">
      <c r="A36" s="8" t="str">
        <f>VLOOKUP(B36,'[1]LISTADO ATM'!$A$2:$C$817,3,0)</f>
        <v>DISTRITO NACIONAL</v>
      </c>
      <c r="B36" s="8">
        <v>231</v>
      </c>
      <c r="C36" s="15" t="str">
        <f>VLOOKUP(B36,'[1]LISTADO ATM'!$A$2:$B$816,2,0)</f>
        <v xml:space="preserve">ATM Oficina Zona Oriental </v>
      </c>
      <c r="D36" s="16" t="s">
        <v>11</v>
      </c>
      <c r="E36" s="23" t="s">
        <v>31</v>
      </c>
    </row>
    <row r="37" spans="1:5" ht="18" x14ac:dyDescent="0.25">
      <c r="A37" s="8" t="str">
        <f>VLOOKUP(B37,'[1]LISTADO ATM'!$A$2:$C$817,3,0)</f>
        <v>NORTE</v>
      </c>
      <c r="B37" s="8">
        <v>643</v>
      </c>
      <c r="C37" s="15" t="str">
        <f>VLOOKUP(B37,'[1]LISTADO ATM'!$A$2:$B$816,2,0)</f>
        <v xml:space="preserve">ATM Oficina Valerio </v>
      </c>
      <c r="D37" s="16" t="s">
        <v>11</v>
      </c>
      <c r="E37" s="23" t="s">
        <v>32</v>
      </c>
    </row>
    <row r="38" spans="1:5" ht="18" x14ac:dyDescent="0.25">
      <c r="A38" s="8" t="str">
        <f>VLOOKUP(B38,'[1]LISTADO ATM'!$A$2:$C$817,3,0)</f>
        <v>SUR</v>
      </c>
      <c r="B38" s="8">
        <v>783</v>
      </c>
      <c r="C38" s="15" t="str">
        <f>VLOOKUP(B38,'[1]LISTADO ATM'!$A$2:$B$816,2,0)</f>
        <v xml:space="preserve">ATM Autobanco Alfa y Omega (Barahona) </v>
      </c>
      <c r="D38" s="16" t="s">
        <v>11</v>
      </c>
      <c r="E38" s="23" t="s">
        <v>33</v>
      </c>
    </row>
    <row r="39" spans="1:5" ht="18" x14ac:dyDescent="0.25">
      <c r="A39" s="8" t="str">
        <f>VLOOKUP(B39,'[1]LISTADO ATM'!$A$2:$C$817,3,0)</f>
        <v>NORTE</v>
      </c>
      <c r="B39" s="8">
        <v>746</v>
      </c>
      <c r="C39" s="15" t="str">
        <f>VLOOKUP(B39,'[1]LISTADO ATM'!$A$2:$B$816,2,0)</f>
        <v xml:space="preserve">ATM Oficina Las Terrenas </v>
      </c>
      <c r="D39" s="16" t="s">
        <v>11</v>
      </c>
      <c r="E39" s="23" t="s">
        <v>34</v>
      </c>
    </row>
    <row r="40" spans="1:5" ht="18" x14ac:dyDescent="0.25">
      <c r="A40" s="8" t="str">
        <f>VLOOKUP(B40,'[1]LISTADO ATM'!$A$2:$C$817,3,0)</f>
        <v>DISTRITO NACIONAL</v>
      </c>
      <c r="B40" s="8">
        <v>955</v>
      </c>
      <c r="C40" s="15" t="str">
        <f>VLOOKUP(B40,'[1]LISTADO ATM'!$A$2:$B$816,2,0)</f>
        <v xml:space="preserve">ATM Oficina Americana Independencia II </v>
      </c>
      <c r="D40" s="16" t="s">
        <v>11</v>
      </c>
      <c r="E40" s="23" t="s">
        <v>35</v>
      </c>
    </row>
    <row r="41" spans="1:5" ht="18" x14ac:dyDescent="0.25">
      <c r="A41" s="8" t="str">
        <f>VLOOKUP(B41,'[1]LISTADO ATM'!$A$2:$C$817,3,0)</f>
        <v>NORTE</v>
      </c>
      <c r="B41" s="8">
        <v>605</v>
      </c>
      <c r="C41" s="15" t="str">
        <f>VLOOKUP(B41,'[1]LISTADO ATM'!$A$2:$B$816,2,0)</f>
        <v xml:space="preserve">ATM Oficina Bonao I </v>
      </c>
      <c r="D41" s="16" t="s">
        <v>11</v>
      </c>
      <c r="E41" s="23" t="s">
        <v>36</v>
      </c>
    </row>
    <row r="42" spans="1:5" ht="18" x14ac:dyDescent="0.25">
      <c r="A42" s="8" t="str">
        <f>VLOOKUP(B42,'[1]LISTADO ATM'!$A$2:$C$817,3,0)</f>
        <v>DISTRITO NACIONAL</v>
      </c>
      <c r="B42" s="8">
        <v>32</v>
      </c>
      <c r="C42" s="15" t="str">
        <f>VLOOKUP(B42,'[1]LISTADO ATM'!$A$2:$B$816,2,0)</f>
        <v xml:space="preserve">ATM Oficina San Martín II </v>
      </c>
      <c r="D42" s="16" t="s">
        <v>11</v>
      </c>
      <c r="E42" s="23" t="s">
        <v>37</v>
      </c>
    </row>
    <row r="43" spans="1:5" ht="18" x14ac:dyDescent="0.25">
      <c r="A43" s="8" t="str">
        <f>VLOOKUP(B43,'[1]LISTADO ATM'!$A$2:$C$817,3,0)</f>
        <v>NORTE</v>
      </c>
      <c r="B43" s="8">
        <v>283</v>
      </c>
      <c r="C43" s="15" t="str">
        <f>VLOOKUP(B43,'[1]LISTADO ATM'!$A$2:$B$816,2,0)</f>
        <v xml:space="preserve">ATM Oficina Nibaje </v>
      </c>
      <c r="D43" s="16" t="s">
        <v>11</v>
      </c>
      <c r="E43" s="23" t="s">
        <v>38</v>
      </c>
    </row>
    <row r="44" spans="1:5" ht="18" x14ac:dyDescent="0.25">
      <c r="A44" s="8" t="str">
        <f>VLOOKUP(B44,'[1]LISTADO ATM'!$A$2:$C$817,3,0)</f>
        <v>DISTRITO NACIONAL</v>
      </c>
      <c r="B44" s="8">
        <v>234</v>
      </c>
      <c r="C44" s="15" t="str">
        <f>VLOOKUP(B44,'[1]LISTADO ATM'!$A$2:$B$816,2,0)</f>
        <v xml:space="preserve">ATM Oficina Boca Chica I </v>
      </c>
      <c r="D44" s="16" t="s">
        <v>11</v>
      </c>
      <c r="E44" s="23" t="s">
        <v>39</v>
      </c>
    </row>
    <row r="45" spans="1:5" ht="18" x14ac:dyDescent="0.25">
      <c r="A45" s="8" t="str">
        <f>VLOOKUP(B45,'[1]LISTADO ATM'!$A$2:$C$817,3,0)</f>
        <v>DISTRITO NACIONAL</v>
      </c>
      <c r="B45" s="8">
        <v>355</v>
      </c>
      <c r="C45" s="15" t="str">
        <f>VLOOKUP(B45,'[1]LISTADO ATM'!$A$2:$B$816,2,0)</f>
        <v xml:space="preserve">ATM UNP Metro II </v>
      </c>
      <c r="D45" s="16" t="s">
        <v>11</v>
      </c>
      <c r="E45" s="23" t="s">
        <v>40</v>
      </c>
    </row>
    <row r="46" spans="1:5" ht="18" x14ac:dyDescent="0.25">
      <c r="A46" s="8" t="str">
        <f>VLOOKUP(B46,'[1]LISTADO ATM'!$A$2:$C$817,3,0)</f>
        <v>DISTRITO NACIONAL</v>
      </c>
      <c r="B46" s="8">
        <v>525</v>
      </c>
      <c r="C46" s="15" t="str">
        <f>VLOOKUP(B46,'[1]LISTADO ATM'!$A$2:$B$816,2,0)</f>
        <v>ATM S/M Bravo Las Americas</v>
      </c>
      <c r="D46" s="16" t="s">
        <v>11</v>
      </c>
      <c r="E46" s="23" t="s">
        <v>41</v>
      </c>
    </row>
    <row r="47" spans="1:5" ht="18" x14ac:dyDescent="0.25">
      <c r="A47" s="8" t="str">
        <f>VLOOKUP(B47,'[1]LISTADO ATM'!$A$2:$C$817,3,0)</f>
        <v>DISTRITO NACIONAL</v>
      </c>
      <c r="B47" s="8">
        <v>887</v>
      </c>
      <c r="C47" s="15" t="str">
        <f>VLOOKUP(B47,'[1]LISTADO ATM'!$A$2:$B$816,2,0)</f>
        <v>ATM S/M Bravo Los Proceres</v>
      </c>
      <c r="D47" s="16" t="s">
        <v>11</v>
      </c>
      <c r="E47" s="23" t="s">
        <v>42</v>
      </c>
    </row>
    <row r="48" spans="1:5" ht="18" x14ac:dyDescent="0.25">
      <c r="A48" s="8" t="str">
        <f>VLOOKUP(B48,'[1]LISTADO ATM'!$A$2:$C$817,3,0)</f>
        <v>SUR</v>
      </c>
      <c r="B48" s="8">
        <v>995</v>
      </c>
      <c r="C48" s="15" t="e">
        <f>VLOOKUP(B48,'[1]LISTADO ATM'!$A$2:$B$816,2,0)</f>
        <v>#N/A</v>
      </c>
      <c r="D48" s="16" t="s">
        <v>11</v>
      </c>
      <c r="E48" s="23" t="s">
        <v>43</v>
      </c>
    </row>
    <row r="49" spans="1:5" ht="18" x14ac:dyDescent="0.25">
      <c r="A49" s="8" t="str">
        <f>VLOOKUP(B49,'[1]LISTADO ATM'!$A$2:$C$817,3,0)</f>
        <v>NORTE</v>
      </c>
      <c r="B49" s="8">
        <v>171</v>
      </c>
      <c r="C49" s="15" t="str">
        <f>VLOOKUP(B49,'[1]LISTADO ATM'!$A$2:$B$816,2,0)</f>
        <v xml:space="preserve">ATM Oficina Moca </v>
      </c>
      <c r="D49" s="16" t="s">
        <v>11</v>
      </c>
      <c r="E49" s="23" t="s">
        <v>44</v>
      </c>
    </row>
    <row r="50" spans="1:5" ht="18" x14ac:dyDescent="0.25">
      <c r="A50" s="8" t="str">
        <f>VLOOKUP(B50,'[1]LISTADO ATM'!$A$2:$C$817,3,0)</f>
        <v>DISTRITO NACIONAL</v>
      </c>
      <c r="B50" s="8">
        <v>815</v>
      </c>
      <c r="C50" s="15" t="str">
        <f>VLOOKUP(B50,'[1]LISTADO ATM'!$A$2:$B$816,2,0)</f>
        <v xml:space="preserve">ATM Oficina Atalaya del Mar </v>
      </c>
      <c r="D50" s="16" t="s">
        <v>11</v>
      </c>
      <c r="E50" s="23" t="s">
        <v>45</v>
      </c>
    </row>
    <row r="51" spans="1:5" ht="18" x14ac:dyDescent="0.25">
      <c r="A51" s="8" t="str">
        <f>VLOOKUP(B51,'[1]LISTADO ATM'!$A$2:$C$817,3,0)</f>
        <v>NORTE</v>
      </c>
      <c r="B51" s="8">
        <v>154</v>
      </c>
      <c r="C51" s="15" t="str">
        <f>VLOOKUP(B51,'[1]LISTADO ATM'!$A$2:$B$816,2,0)</f>
        <v xml:space="preserve">ATM Oficina Sánchez </v>
      </c>
      <c r="D51" s="16" t="s">
        <v>11</v>
      </c>
      <c r="E51" s="23" t="s">
        <v>46</v>
      </c>
    </row>
    <row r="52" spans="1:5" ht="18" x14ac:dyDescent="0.25">
      <c r="A52" s="8" t="str">
        <f>VLOOKUP(B52,'[1]LISTADO ATM'!$A$2:$C$817,3,0)</f>
        <v>DISTRITO NACIONAL</v>
      </c>
      <c r="B52" s="8">
        <v>410</v>
      </c>
      <c r="C52" s="15" t="str">
        <f>VLOOKUP(B52,'[1]LISTADO ATM'!$A$2:$B$816,2,0)</f>
        <v xml:space="preserve">ATM Oficina Las Palmas de Herrera II </v>
      </c>
      <c r="D52" s="16" t="s">
        <v>11</v>
      </c>
      <c r="E52" s="23" t="s">
        <v>47</v>
      </c>
    </row>
    <row r="53" spans="1:5" ht="18" x14ac:dyDescent="0.25">
      <c r="A53" s="8" t="str">
        <f>VLOOKUP(B53,'[1]LISTADO ATM'!$A$2:$C$817,3,0)</f>
        <v>NORTE</v>
      </c>
      <c r="B53" s="8">
        <v>720</v>
      </c>
      <c r="C53" s="15" t="str">
        <f>VLOOKUP(B53,'[1]LISTADO ATM'!$A$2:$B$816,2,0)</f>
        <v xml:space="preserve">ATM OMSA (Santiago) </v>
      </c>
      <c r="D53" s="16" t="s">
        <v>11</v>
      </c>
      <c r="E53" s="24">
        <v>335778672</v>
      </c>
    </row>
    <row r="54" spans="1:5" ht="18" x14ac:dyDescent="0.25">
      <c r="A54" s="8" t="str">
        <f>VLOOKUP(B54,'[1]LISTADO ATM'!$A$2:$C$817,3,0)</f>
        <v>SUR</v>
      </c>
      <c r="B54" s="8">
        <v>750</v>
      </c>
      <c r="C54" s="15" t="str">
        <f>VLOOKUP(B54,'[1]LISTADO ATM'!$A$2:$B$816,2,0)</f>
        <v xml:space="preserve">ATM UNP Duvergé </v>
      </c>
      <c r="D54" s="16" t="s">
        <v>11</v>
      </c>
      <c r="E54" s="24">
        <v>335778673</v>
      </c>
    </row>
    <row r="55" spans="1:5" ht="18" x14ac:dyDescent="0.25">
      <c r="A55" s="8" t="str">
        <f>VLOOKUP(B55,'[1]LISTADO ATM'!$A$2:$C$817,3,0)</f>
        <v>DISTRITO NACIONAL</v>
      </c>
      <c r="B55" s="8">
        <v>707</v>
      </c>
      <c r="C55" s="15" t="str">
        <f>VLOOKUP(B55,'[1]LISTADO ATM'!$A$2:$B$816,2,0)</f>
        <v xml:space="preserve">ATM IAD </v>
      </c>
      <c r="D55" s="16" t="s">
        <v>11</v>
      </c>
      <c r="E55" s="24" t="s">
        <v>65</v>
      </c>
    </row>
    <row r="56" spans="1:5" ht="18" x14ac:dyDescent="0.25">
      <c r="A56" s="8" t="str">
        <f>VLOOKUP(B56,'[1]LISTADO ATM'!$A$2:$C$817,3,0)</f>
        <v>SUR</v>
      </c>
      <c r="B56" s="8">
        <v>615</v>
      </c>
      <c r="C56" s="15" t="str">
        <f>VLOOKUP(B56,'[1]LISTADO ATM'!$A$2:$B$816,2,0)</f>
        <v xml:space="preserve">ATM Estación Sunix Cabral (Barahona) </v>
      </c>
      <c r="D56" s="16" t="s">
        <v>11</v>
      </c>
      <c r="E56" s="24">
        <v>335778675</v>
      </c>
    </row>
    <row r="57" spans="1:5" ht="18" x14ac:dyDescent="0.25">
      <c r="A57" s="8" t="str">
        <f>VLOOKUP(B57,'[1]LISTADO ATM'!$A$2:$C$817,3,0)</f>
        <v>ESTE</v>
      </c>
      <c r="B57" s="8">
        <v>121</v>
      </c>
      <c r="C57" s="15" t="str">
        <f>VLOOKUP(B57,'[1]LISTADO ATM'!$A$2:$B$816,2,0)</f>
        <v xml:space="preserve">ATM Oficina Bayaguana </v>
      </c>
      <c r="D57" s="16" t="s">
        <v>11</v>
      </c>
      <c r="E57" s="24">
        <v>335778676</v>
      </c>
    </row>
    <row r="58" spans="1:5" ht="18" x14ac:dyDescent="0.25">
      <c r="A58" s="8" t="str">
        <f>VLOOKUP(B58,'[1]LISTADO ATM'!$A$2:$C$817,3,0)</f>
        <v>DISTRITO NACIONAL</v>
      </c>
      <c r="B58" s="8">
        <v>524</v>
      </c>
      <c r="C58" s="15" t="str">
        <f>VLOOKUP(B58,'[1]LISTADO ATM'!$A$2:$B$816,2,0)</f>
        <v xml:space="preserve">ATM DNCD </v>
      </c>
      <c r="D58" s="16" t="s">
        <v>11</v>
      </c>
      <c r="E58" s="24">
        <v>335778677</v>
      </c>
    </row>
    <row r="59" spans="1:5" ht="18" x14ac:dyDescent="0.25">
      <c r="A59" s="8" t="str">
        <f>VLOOKUP(B59,'[1]LISTADO ATM'!$A$2:$C$817,3,0)</f>
        <v>ESTE</v>
      </c>
      <c r="B59" s="8">
        <v>114</v>
      </c>
      <c r="C59" s="15" t="str">
        <f>VLOOKUP(B59,'[1]LISTADO ATM'!$A$2:$B$816,2,0)</f>
        <v xml:space="preserve">ATM Oficina Hato Mayor </v>
      </c>
      <c r="D59" s="16" t="s">
        <v>11</v>
      </c>
      <c r="E59" s="24">
        <v>335778687</v>
      </c>
    </row>
    <row r="60" spans="1:5" ht="18" x14ac:dyDescent="0.25">
      <c r="A60" s="8" t="str">
        <f>VLOOKUP(B60,'[1]LISTADO ATM'!$A$2:$C$817,3,0)</f>
        <v>ESTE</v>
      </c>
      <c r="B60" s="8">
        <v>427</v>
      </c>
      <c r="C60" s="15" t="str">
        <f>VLOOKUP(B60,'[1]LISTADO ATM'!$A$2:$B$816,2,0)</f>
        <v xml:space="preserve">ATM Almacenes Iberia (Hato Mayor) </v>
      </c>
      <c r="D60" s="16" t="s">
        <v>11</v>
      </c>
      <c r="E60" s="24">
        <v>335778688</v>
      </c>
    </row>
    <row r="61" spans="1:5" ht="18" x14ac:dyDescent="0.25">
      <c r="A61" s="8" t="str">
        <f>VLOOKUP(B61,'[1]LISTADO ATM'!$A$2:$C$817,3,0)</f>
        <v>DISTRITO NACIONAL</v>
      </c>
      <c r="B61" s="8">
        <v>231</v>
      </c>
      <c r="C61" s="15" t="str">
        <f>VLOOKUP(B61,'[1]LISTADO ATM'!$A$2:$B$816,2,0)</f>
        <v xml:space="preserve">ATM Oficina Zona Oriental </v>
      </c>
      <c r="D61" s="16" t="s">
        <v>11</v>
      </c>
      <c r="E61" s="24">
        <v>335778593</v>
      </c>
    </row>
    <row r="62" spans="1:5" ht="18.75" thickBot="1" x14ac:dyDescent="0.3">
      <c r="A62" s="8" t="e">
        <f>VLOOKUP(B62,'[1]LISTADO ATM'!$A$2:$C$817,3,0)</f>
        <v>#N/A</v>
      </c>
      <c r="B62" s="8"/>
      <c r="C62" s="15" t="e">
        <f>VLOOKUP(B62,'[1]LISTADO ATM'!$A$2:$B$816,2,0)</f>
        <v>#N/A</v>
      </c>
      <c r="D62" s="16" t="s">
        <v>11</v>
      </c>
      <c r="E62" s="8"/>
    </row>
    <row r="63" spans="1:5" ht="18.75" thickBot="1" x14ac:dyDescent="0.3">
      <c r="A63" s="17" t="s">
        <v>12</v>
      </c>
      <c r="B63" s="22">
        <f>COUNT(B15:B62)</f>
        <v>47</v>
      </c>
      <c r="C63" s="18"/>
      <c r="D63" s="18"/>
      <c r="E63" s="18"/>
    </row>
    <row r="64" spans="1:5" ht="15.75" thickBot="1" x14ac:dyDescent="0.3">
      <c r="E64" s="14"/>
    </row>
    <row r="65" spans="1:5" ht="18.75" thickBot="1" x14ac:dyDescent="0.3">
      <c r="A65" s="32" t="s">
        <v>13</v>
      </c>
      <c r="B65" s="33"/>
      <c r="C65" s="33"/>
      <c r="D65" s="33"/>
      <c r="E65" s="34"/>
    </row>
    <row r="66" spans="1:5" ht="18" x14ac:dyDescent="0.25">
      <c r="A66" s="6" t="s">
        <v>5</v>
      </c>
      <c r="B66" s="7" t="s">
        <v>6</v>
      </c>
      <c r="C66" s="7" t="s">
        <v>7</v>
      </c>
      <c r="D66" s="7" t="s">
        <v>8</v>
      </c>
      <c r="E66" s="7" t="s">
        <v>9</v>
      </c>
    </row>
    <row r="67" spans="1:5" ht="18" x14ac:dyDescent="0.25">
      <c r="A67" s="15" t="str">
        <f>VLOOKUP(B67,'[1]LISTADO ATM'!$A$2:$C$817,3,0)</f>
        <v>DISTRITO NACIONAL</v>
      </c>
      <c r="B67" s="8">
        <v>152</v>
      </c>
      <c r="C67" s="15" t="str">
        <f>VLOOKUP(B67,'[1]LISTADO ATM'!$A$2:$B$816,2,0)</f>
        <v xml:space="preserve">ATM Kiosco Megacentro II </v>
      </c>
      <c r="D67" s="15" t="s">
        <v>14</v>
      </c>
      <c r="E67" s="23">
        <v>335777021</v>
      </c>
    </row>
    <row r="68" spans="1:5" ht="18" x14ac:dyDescent="0.25">
      <c r="A68" s="15" t="str">
        <f>VLOOKUP(B68,'[1]LISTADO ATM'!$A$2:$C$817,3,0)</f>
        <v>DISTRITO NACIONAL</v>
      </c>
      <c r="B68" s="8">
        <v>713</v>
      </c>
      <c r="C68" s="15" t="str">
        <f>VLOOKUP(B68,'[1]LISTADO ATM'!$A$2:$B$816,2,0)</f>
        <v xml:space="preserve">ATM Oficina Las Américas </v>
      </c>
      <c r="D68" s="15" t="s">
        <v>14</v>
      </c>
      <c r="E68" s="23">
        <v>335777027</v>
      </c>
    </row>
    <row r="69" spans="1:5" ht="18" x14ac:dyDescent="0.25">
      <c r="A69" s="15" t="str">
        <f>VLOOKUP(B69,'[1]LISTADO ATM'!$A$2:$C$817,3,0)</f>
        <v>DISTRITO NACIONAL</v>
      </c>
      <c r="B69" s="8">
        <v>734</v>
      </c>
      <c r="C69" s="15" t="str">
        <f>VLOOKUP(B69,'[1]LISTADO ATM'!$A$2:$B$816,2,0)</f>
        <v xml:space="preserve">ATM Oficina Independencia I </v>
      </c>
      <c r="D69" s="15" t="s">
        <v>14</v>
      </c>
      <c r="E69" s="23">
        <v>335777028</v>
      </c>
    </row>
    <row r="70" spans="1:5" ht="18" x14ac:dyDescent="0.25">
      <c r="A70" s="15" t="str">
        <f>VLOOKUP(B70,'[1]LISTADO ATM'!$A$2:$C$817,3,0)</f>
        <v>DISTRITO NACIONAL</v>
      </c>
      <c r="B70" s="8">
        <v>993</v>
      </c>
      <c r="C70" s="15" t="str">
        <f>VLOOKUP(B70,'[1]LISTADO ATM'!$A$2:$B$816,2,0)</f>
        <v xml:space="preserve">ATM Centro Medico Integral II </v>
      </c>
      <c r="D70" s="15" t="s">
        <v>14</v>
      </c>
      <c r="E70" s="23">
        <v>335777032</v>
      </c>
    </row>
    <row r="71" spans="1:5" ht="18" x14ac:dyDescent="0.25">
      <c r="A71" s="15" t="str">
        <f>VLOOKUP(B71,'[1]LISTADO ATM'!$A$2:$C$817,3,0)</f>
        <v>DISTRITO NACIONAL</v>
      </c>
      <c r="B71" s="8">
        <v>541</v>
      </c>
      <c r="C71" s="15" t="str">
        <f>VLOOKUP(B71,'[1]LISTADO ATM'!$A$2:$B$816,2,0)</f>
        <v xml:space="preserve">ATM Oficina Sambil II </v>
      </c>
      <c r="D71" s="15" t="s">
        <v>14</v>
      </c>
      <c r="E71" s="23" t="s">
        <v>55</v>
      </c>
    </row>
    <row r="72" spans="1:5" ht="18" x14ac:dyDescent="0.25">
      <c r="A72" s="15" t="str">
        <f>VLOOKUP(B72,'[1]LISTADO ATM'!$A$2:$C$817,3,0)</f>
        <v>DISTRITO NACIONAL</v>
      </c>
      <c r="B72" s="8">
        <v>125</v>
      </c>
      <c r="C72" s="15" t="str">
        <f>VLOOKUP(B72,'[1]LISTADO ATM'!$A$2:$B$816,2,0)</f>
        <v xml:space="preserve">ATM Dirección General de Aduanas II </v>
      </c>
      <c r="D72" s="15" t="s">
        <v>14</v>
      </c>
      <c r="E72" s="23" t="s">
        <v>56</v>
      </c>
    </row>
    <row r="73" spans="1:5" ht="18" x14ac:dyDescent="0.25">
      <c r="A73" s="15" t="str">
        <f>VLOOKUP(B73,'[1]LISTADO ATM'!$A$2:$C$817,3,0)</f>
        <v>DISTRITO NACIONAL</v>
      </c>
      <c r="B73" s="8">
        <v>336</v>
      </c>
      <c r="C73" s="15" t="str">
        <f>VLOOKUP(B73,'[1]LISTADO ATM'!$A$2:$B$816,2,0)</f>
        <v>ATM Instituto Nacional de Cancer (incart)</v>
      </c>
      <c r="D73" s="15" t="s">
        <v>14</v>
      </c>
      <c r="E73" s="23" t="s">
        <v>57</v>
      </c>
    </row>
    <row r="74" spans="1:5" ht="18" x14ac:dyDescent="0.25">
      <c r="A74" s="15" t="str">
        <f>VLOOKUP(B74,'[1]LISTADO ATM'!$A$2:$C$817,3,0)</f>
        <v>DISTRITO NACIONAL</v>
      </c>
      <c r="B74" s="8">
        <v>406</v>
      </c>
      <c r="C74" s="15" t="str">
        <f>VLOOKUP(B74,'[1]LISTADO ATM'!$A$2:$B$816,2,0)</f>
        <v xml:space="preserve">ATM UNP Plaza Lama Máximo Gómez </v>
      </c>
      <c r="D74" s="15" t="s">
        <v>14</v>
      </c>
      <c r="E74" s="23" t="s">
        <v>58</v>
      </c>
    </row>
    <row r="75" spans="1:5" ht="18" x14ac:dyDescent="0.25">
      <c r="A75" s="15" t="str">
        <f>VLOOKUP(B75,'[1]LISTADO ATM'!$A$2:$C$817,3,0)</f>
        <v>DISTRITO NACIONAL</v>
      </c>
      <c r="B75" s="8">
        <v>640</v>
      </c>
      <c r="C75" s="15" t="str">
        <f>VLOOKUP(B75,'[1]LISTADO ATM'!$A$2:$B$816,2,0)</f>
        <v xml:space="preserve">ATM Ministerio Obras Públicas </v>
      </c>
      <c r="D75" s="15" t="s">
        <v>14</v>
      </c>
      <c r="E75" s="23" t="s">
        <v>59</v>
      </c>
    </row>
    <row r="76" spans="1:5" ht="18" x14ac:dyDescent="0.25">
      <c r="A76" s="15" t="str">
        <f>VLOOKUP(B76,'[1]LISTADO ATM'!$A$2:$C$817,3,0)</f>
        <v>SUR</v>
      </c>
      <c r="B76" s="8">
        <v>356</v>
      </c>
      <c r="C76" s="15" t="str">
        <f>VLOOKUP(B76,'[1]LISTADO ATM'!$A$2:$B$816,2,0)</f>
        <v xml:space="preserve">ATM Estación Sigma (San Cristóbal) </v>
      </c>
      <c r="D76" s="15" t="s">
        <v>14</v>
      </c>
      <c r="E76" s="23" t="s">
        <v>60</v>
      </c>
    </row>
    <row r="77" spans="1:5" ht="18" x14ac:dyDescent="0.25">
      <c r="A77" s="15" t="str">
        <f>VLOOKUP(B77,'[1]LISTADO ATM'!$A$2:$C$817,3,0)</f>
        <v>ESTE</v>
      </c>
      <c r="B77" s="8">
        <v>293</v>
      </c>
      <c r="C77" s="15" t="str">
        <f>VLOOKUP(B77,'[1]LISTADO ATM'!$A$2:$B$816,2,0)</f>
        <v xml:space="preserve">ATM S/M Nueva Visión (San Pedro) </v>
      </c>
      <c r="D77" s="15" t="s">
        <v>14</v>
      </c>
      <c r="E77" s="23" t="s">
        <v>61</v>
      </c>
    </row>
    <row r="78" spans="1:5" ht="18" x14ac:dyDescent="0.25">
      <c r="A78" s="15" t="str">
        <f>VLOOKUP(B78,'[1]LISTADO ATM'!$A$2:$C$817,3,0)</f>
        <v>SUR</v>
      </c>
      <c r="B78" s="8">
        <v>765</v>
      </c>
      <c r="C78" s="15" t="str">
        <f>VLOOKUP(B78,'[1]LISTADO ATM'!$A$2:$B$816,2,0)</f>
        <v xml:space="preserve">ATM Oficina Azua I </v>
      </c>
      <c r="D78" s="15" t="s">
        <v>14</v>
      </c>
      <c r="E78" s="23" t="s">
        <v>62</v>
      </c>
    </row>
    <row r="79" spans="1:5" ht="18" x14ac:dyDescent="0.25">
      <c r="A79" s="15" t="str">
        <f>VLOOKUP(B79,'[1]LISTADO ATM'!$A$2:$C$817,3,0)</f>
        <v>SUR</v>
      </c>
      <c r="B79" s="8">
        <v>817</v>
      </c>
      <c r="C79" s="15" t="str">
        <f>VLOOKUP(B79,'[1]LISTADO ATM'!$A$2:$B$816,2,0)</f>
        <v xml:space="preserve">ATM Ayuntamiento Sabana Larga (San José de Ocoa) </v>
      </c>
      <c r="D79" s="15" t="s">
        <v>14</v>
      </c>
      <c r="E79" s="23" t="s">
        <v>63</v>
      </c>
    </row>
    <row r="80" spans="1:5" ht="18" x14ac:dyDescent="0.25">
      <c r="A80" s="15" t="str">
        <f>VLOOKUP(B80,'[1]LISTADO ATM'!$A$2:$C$817,3,0)</f>
        <v>DISTRITO NACIONAL</v>
      </c>
      <c r="B80" s="8">
        <v>938</v>
      </c>
      <c r="C80" s="15" t="str">
        <f>VLOOKUP(B80,'[1]LISTADO ATM'!$A$2:$B$816,2,0)</f>
        <v xml:space="preserve">ATM Autobanco Oficina Filadelfia Plaza </v>
      </c>
      <c r="D80" s="15" t="s">
        <v>14</v>
      </c>
      <c r="E80" s="23" t="s">
        <v>64</v>
      </c>
    </row>
    <row r="81" spans="1:5" ht="18" x14ac:dyDescent="0.25">
      <c r="A81" s="15" t="e">
        <f>VLOOKUP(B81,'[1]LISTADO ATM'!$A$2:$C$817,3,0)</f>
        <v>#N/A</v>
      </c>
      <c r="B81" s="8">
        <v>600</v>
      </c>
      <c r="C81" s="15" t="e">
        <f>VLOOKUP(B81,'[1]LISTADO ATM'!$A$2:$B$816,2,0)</f>
        <v>#N/A</v>
      </c>
      <c r="D81" s="15" t="s">
        <v>14</v>
      </c>
      <c r="E81" s="24">
        <v>335778706</v>
      </c>
    </row>
    <row r="82" spans="1:5" ht="18" x14ac:dyDescent="0.25">
      <c r="A82" s="15"/>
      <c r="B82" s="8"/>
      <c r="C82" s="15"/>
      <c r="D82" s="15"/>
      <c r="E82" s="48"/>
    </row>
    <row r="83" spans="1:5" ht="18" x14ac:dyDescent="0.25">
      <c r="A83" s="15" t="str">
        <f>VLOOKUP(B83,'[1]LISTADO ATM'!$A$2:$C$817,3,0)</f>
        <v>DISTRITO NACIONAL</v>
      </c>
      <c r="B83" s="8">
        <v>642</v>
      </c>
      <c r="C83" s="15" t="str">
        <f>VLOOKUP(B83,'[1]LISTADO ATM'!$A$2:$B$816,2,0)</f>
        <v xml:space="preserve">ATM OMSA Sto. Dgo. </v>
      </c>
      <c r="D83" s="15" t="s">
        <v>14</v>
      </c>
      <c r="E83" s="19">
        <v>335778649</v>
      </c>
    </row>
    <row r="84" spans="1:5" ht="18.75" thickBot="1" x14ac:dyDescent="0.3">
      <c r="A84" s="11" t="s">
        <v>12</v>
      </c>
      <c r="B84" s="20">
        <f>COUNT(B67:B83)</f>
        <v>16</v>
      </c>
      <c r="C84" s="18"/>
      <c r="D84" s="9"/>
      <c r="E84" s="10"/>
    </row>
    <row r="85" spans="1:5" ht="15.75" thickBot="1" x14ac:dyDescent="0.3">
      <c r="E85" s="14"/>
    </row>
    <row r="86" spans="1:5" ht="18.75" thickBot="1" x14ac:dyDescent="0.3">
      <c r="A86" s="37" t="s">
        <v>15</v>
      </c>
      <c r="B86" s="38"/>
      <c r="E86" s="14"/>
    </row>
    <row r="87" spans="1:5" ht="18.75" thickBot="1" x14ac:dyDescent="0.3">
      <c r="A87" s="35">
        <f>+B63+B84</f>
        <v>63</v>
      </c>
      <c r="B87" s="36"/>
      <c r="E87" s="14"/>
    </row>
    <row r="88" spans="1:5" ht="15.75" thickBot="1" x14ac:dyDescent="0.3">
      <c r="E88" s="14"/>
    </row>
    <row r="89" spans="1:5" ht="18.75" thickBot="1" x14ac:dyDescent="0.3">
      <c r="A89" s="32" t="s">
        <v>16</v>
      </c>
      <c r="B89" s="33"/>
      <c r="C89" s="33"/>
      <c r="D89" s="33"/>
      <c r="E89" s="34"/>
    </row>
    <row r="90" spans="1:5" ht="18" x14ac:dyDescent="0.25">
      <c r="A90" s="6" t="s">
        <v>5</v>
      </c>
      <c r="B90" s="7" t="s">
        <v>6</v>
      </c>
      <c r="C90" s="12" t="s">
        <v>7</v>
      </c>
      <c r="D90" s="30" t="s">
        <v>8</v>
      </c>
      <c r="E90" s="31"/>
    </row>
    <row r="91" spans="1:5" ht="18" x14ac:dyDescent="0.25">
      <c r="A91" s="8" t="str">
        <f>VLOOKUP(B91,'[1]LISTADO ATM'!$A$2:$C$817,3,0)</f>
        <v>DISTRITO NACIONAL</v>
      </c>
      <c r="B91" s="8">
        <v>911</v>
      </c>
      <c r="C91" s="15" t="str">
        <f>VLOOKUP(B91,'[1]LISTADO ATM'!$A$2:$B$816,2,0)</f>
        <v xml:space="preserve">ATM Oficina Venezuela II </v>
      </c>
      <c r="D91" s="27" t="s">
        <v>17</v>
      </c>
      <c r="E91" s="27"/>
    </row>
    <row r="92" spans="1:5" ht="18" x14ac:dyDescent="0.25">
      <c r="A92" s="8" t="str">
        <f>VLOOKUP(B92,'[1]LISTADO ATM'!$A$2:$C$817,3,0)</f>
        <v>DISTRITO NACIONAL</v>
      </c>
      <c r="B92" s="8">
        <v>557</v>
      </c>
      <c r="C92" s="15" t="str">
        <f>VLOOKUP(B92,'[1]LISTADO ATM'!$A$2:$B$816,2,0)</f>
        <v xml:space="preserve">ATM Multicentro La Sirena Ave. Mella </v>
      </c>
      <c r="D92" s="28" t="s">
        <v>19</v>
      </c>
      <c r="E92" s="29"/>
    </row>
    <row r="93" spans="1:5" ht="18" x14ac:dyDescent="0.25">
      <c r="A93" s="8" t="str">
        <f>VLOOKUP(B93,'[1]LISTADO ATM'!$A$2:$C$817,3,0)</f>
        <v>DISTRITO NACIONAL</v>
      </c>
      <c r="B93" s="8">
        <v>560</v>
      </c>
      <c r="C93" s="15" t="str">
        <f>VLOOKUP(B93,'[1]LISTADO ATM'!$A$2:$B$816,2,0)</f>
        <v xml:space="preserve">ATM Junta Central Electoral </v>
      </c>
      <c r="D93" s="27" t="s">
        <v>17</v>
      </c>
      <c r="E93" s="27"/>
    </row>
    <row r="94" spans="1:5" ht="18" x14ac:dyDescent="0.25">
      <c r="A94" s="8" t="str">
        <f>VLOOKUP(B94,'[1]LISTADO ATM'!$A$2:$C$817,3,0)</f>
        <v>DISTRITO NACIONAL</v>
      </c>
      <c r="B94" s="8">
        <v>147</v>
      </c>
      <c r="C94" s="15" t="str">
        <f>VLOOKUP(B94,'[1]LISTADO ATM'!$A$2:$B$816,2,0)</f>
        <v xml:space="preserve">ATM Kiosco Megacentro I </v>
      </c>
      <c r="D94" s="27" t="s">
        <v>17</v>
      </c>
      <c r="E94" s="27"/>
    </row>
    <row r="95" spans="1:5" ht="18" x14ac:dyDescent="0.25">
      <c r="A95" s="8" t="str">
        <f>VLOOKUP(B95,'[1]LISTADO ATM'!$A$2:$C$817,3,0)</f>
        <v>NORTE</v>
      </c>
      <c r="B95" s="8">
        <v>292</v>
      </c>
      <c r="C95" s="15" t="str">
        <f>VLOOKUP(B95,'[1]LISTADO ATM'!$A$2:$B$816,2,0)</f>
        <v xml:space="preserve">ATM UNP Castañuelas (Montecristi) </v>
      </c>
      <c r="D95" s="28" t="s">
        <v>19</v>
      </c>
      <c r="E95" s="29"/>
    </row>
    <row r="96" spans="1:5" ht="18" x14ac:dyDescent="0.25">
      <c r="A96" s="8" t="str">
        <f>VLOOKUP(B96,'[1]LISTADO ATM'!$A$2:$C$817,3,0)</f>
        <v>SUR</v>
      </c>
      <c r="B96" s="8">
        <v>297</v>
      </c>
      <c r="C96" s="15" t="str">
        <f>VLOOKUP(B96,'[1]LISTADO ATM'!$A$2:$B$816,2,0)</f>
        <v xml:space="preserve">ATM S/M Cadena Ocoa </v>
      </c>
      <c r="D96" s="28" t="s">
        <v>19</v>
      </c>
      <c r="E96" s="29"/>
    </row>
    <row r="97" spans="1:5" ht="18" x14ac:dyDescent="0.25">
      <c r="A97" s="8" t="str">
        <f>VLOOKUP(B97,'[1]LISTADO ATM'!$A$2:$C$817,3,0)</f>
        <v>DISTRITO NACIONAL</v>
      </c>
      <c r="B97" s="8">
        <v>414</v>
      </c>
      <c r="C97" s="15" t="str">
        <f>VLOOKUP(B97,'[1]LISTADO ATM'!$A$2:$B$816,2,0)</f>
        <v>ATM Villa Francisca II</v>
      </c>
      <c r="D97" s="27" t="s">
        <v>17</v>
      </c>
      <c r="E97" s="27"/>
    </row>
    <row r="98" spans="1:5" ht="18" x14ac:dyDescent="0.25">
      <c r="A98" s="8" t="str">
        <f>VLOOKUP(B98,'[1]LISTADO ATM'!$A$2:$C$817,3,0)</f>
        <v>DISTRITO NACIONAL</v>
      </c>
      <c r="B98" s="8">
        <v>438</v>
      </c>
      <c r="C98" s="15" t="str">
        <f>VLOOKUP(B98,'[1]LISTADO ATM'!$A$2:$B$816,2,0)</f>
        <v xml:space="preserve">ATM Autobanco Torre IV </v>
      </c>
      <c r="D98" s="27" t="s">
        <v>17</v>
      </c>
      <c r="E98" s="27"/>
    </row>
    <row r="99" spans="1:5" ht="18" x14ac:dyDescent="0.25">
      <c r="A99" s="8" t="str">
        <f>VLOOKUP(B99,'[1]LISTADO ATM'!$A$2:$C$817,3,0)</f>
        <v>DISTRITO NACIONAL</v>
      </c>
      <c r="B99" s="8">
        <v>524</v>
      </c>
      <c r="C99" s="15" t="str">
        <f>VLOOKUP(B99,'[1]LISTADO ATM'!$A$2:$B$816,2,0)</f>
        <v xml:space="preserve">ATM DNCD </v>
      </c>
      <c r="D99" s="27" t="s">
        <v>17</v>
      </c>
      <c r="E99" s="27"/>
    </row>
    <row r="100" spans="1:5" ht="18" x14ac:dyDescent="0.25">
      <c r="A100" s="8" t="str">
        <f>VLOOKUP(B100,'[1]LISTADO ATM'!$A$2:$C$817,3,0)</f>
        <v>ESTE</v>
      </c>
      <c r="B100" s="8">
        <v>612</v>
      </c>
      <c r="C100" s="15" t="str">
        <f>VLOOKUP(B100,'[1]LISTADO ATM'!$A$2:$B$816,2,0)</f>
        <v xml:space="preserve">ATM Plaza Orense (La Romana) </v>
      </c>
      <c r="D100" s="27" t="s">
        <v>17</v>
      </c>
      <c r="E100" s="27"/>
    </row>
    <row r="101" spans="1:5" ht="18" x14ac:dyDescent="0.25">
      <c r="A101" s="8" t="str">
        <f>VLOOKUP(B101,'[1]LISTADO ATM'!$A$2:$C$817,3,0)</f>
        <v>DISTRITO NACIONAL</v>
      </c>
      <c r="B101" s="8">
        <v>26</v>
      </c>
      <c r="C101" s="15" t="str">
        <f>VLOOKUP(B101,'[1]LISTADO ATM'!$A$2:$B$816,2,0)</f>
        <v>ATM S/M Jumbo San Isidro</v>
      </c>
      <c r="D101" s="27" t="s">
        <v>17</v>
      </c>
      <c r="E101" s="27"/>
    </row>
    <row r="102" spans="1:5" ht="18" x14ac:dyDescent="0.25">
      <c r="A102" s="8" t="str">
        <f>VLOOKUP(B102,'[1]LISTADO ATM'!$A$2:$C$817,3,0)</f>
        <v>NORTE</v>
      </c>
      <c r="B102" s="8">
        <v>22</v>
      </c>
      <c r="C102" s="15" t="str">
        <f>VLOOKUP(B102,'[1]LISTADO ATM'!$A$2:$B$816,2,0)</f>
        <v>ATM S/M Olimpico (Santiago)</v>
      </c>
      <c r="D102" s="27" t="s">
        <v>17</v>
      </c>
      <c r="E102" s="27"/>
    </row>
    <row r="103" spans="1:5" ht="18" x14ac:dyDescent="0.25">
      <c r="A103" s="8" t="str">
        <f>VLOOKUP(B103,'[1]LISTADO ATM'!$A$2:$C$817,3,0)</f>
        <v>NORTE</v>
      </c>
      <c r="B103" s="8">
        <v>154</v>
      </c>
      <c r="C103" s="15" t="str">
        <f>VLOOKUP(B103,'[1]LISTADO ATM'!$A$2:$B$816,2,0)</f>
        <v xml:space="preserve">ATM Oficina Sánchez </v>
      </c>
      <c r="D103" s="27" t="s">
        <v>17</v>
      </c>
      <c r="E103" s="27"/>
    </row>
    <row r="104" spans="1:5" ht="18" x14ac:dyDescent="0.25">
      <c r="A104" s="8" t="str">
        <f>VLOOKUP(B104,'[1]LISTADO ATM'!$A$2:$C$817,3,0)</f>
        <v>NORTE</v>
      </c>
      <c r="B104" s="8">
        <v>171</v>
      </c>
      <c r="C104" s="15" t="str">
        <f>VLOOKUP(B104,'[1]LISTADO ATM'!$A$2:$B$816,2,0)</f>
        <v xml:space="preserve">ATM Oficina Moca </v>
      </c>
      <c r="D104" s="27" t="s">
        <v>17</v>
      </c>
      <c r="E104" s="27"/>
    </row>
    <row r="105" spans="1:5" ht="18" x14ac:dyDescent="0.25">
      <c r="A105" s="8" t="str">
        <f>VLOOKUP(B105,'[1]LISTADO ATM'!$A$2:$C$817,3,0)</f>
        <v>DISTRITO NACIONAL</v>
      </c>
      <c r="B105" s="8">
        <v>235</v>
      </c>
      <c r="C105" s="15" t="str">
        <f>VLOOKUP(B105,'[1]LISTADO ATM'!$A$2:$B$816,2,0)</f>
        <v xml:space="preserve">ATM Oficina Multicentro La Sirena San Isidro </v>
      </c>
      <c r="D105" s="27" t="s">
        <v>17</v>
      </c>
      <c r="E105" s="27"/>
    </row>
    <row r="106" spans="1:5" ht="18" x14ac:dyDescent="0.25">
      <c r="A106" s="8" t="str">
        <f>VLOOKUP(B106,'[1]LISTADO ATM'!$A$2:$C$817,3,0)</f>
        <v>ESTE</v>
      </c>
      <c r="B106" s="8">
        <v>294</v>
      </c>
      <c r="C106" s="15" t="str">
        <f>VLOOKUP(B106,'[1]LISTADO ATM'!$A$2:$B$816,2,0)</f>
        <v xml:space="preserve">ATM Plaza Zaglul San Pedro II </v>
      </c>
      <c r="D106" s="27" t="s">
        <v>17</v>
      </c>
      <c r="E106" s="27"/>
    </row>
    <row r="107" spans="1:5" ht="18" x14ac:dyDescent="0.25">
      <c r="A107" s="8" t="str">
        <f>VLOOKUP(B107,'[1]LISTADO ATM'!$A$2:$C$817,3,0)</f>
        <v>DISTRITO NACIONAL</v>
      </c>
      <c r="B107" s="8">
        <v>461</v>
      </c>
      <c r="C107" s="15" t="str">
        <f>VLOOKUP(B107,'[1]LISTADO ATM'!$A$2:$B$816,2,0)</f>
        <v xml:space="preserve">ATM Autobanco Sarasota I </v>
      </c>
      <c r="D107" s="27" t="s">
        <v>17</v>
      </c>
      <c r="E107" s="27"/>
    </row>
    <row r="108" spans="1:5" ht="18" x14ac:dyDescent="0.25">
      <c r="A108" s="8" t="str">
        <f>VLOOKUP(B108,'[1]LISTADO ATM'!$A$2:$C$817,3,0)</f>
        <v>DISTRITO NACIONAL</v>
      </c>
      <c r="B108" s="8">
        <v>707</v>
      </c>
      <c r="C108" s="15" t="str">
        <f>VLOOKUP(B108,'[1]LISTADO ATM'!$A$2:$B$816,2,0)</f>
        <v xml:space="preserve">ATM IAD </v>
      </c>
      <c r="D108" s="27" t="s">
        <v>17</v>
      </c>
      <c r="E108" s="27"/>
    </row>
    <row r="109" spans="1:5" ht="18" x14ac:dyDescent="0.25">
      <c r="A109" s="8" t="str">
        <f>VLOOKUP(B109,'[1]LISTADO ATM'!$A$2:$C$817,3,0)</f>
        <v>DISTRITO NACIONAL</v>
      </c>
      <c r="B109" s="8">
        <v>710</v>
      </c>
      <c r="C109" s="15" t="str">
        <f>VLOOKUP(B109,'[1]LISTADO ATM'!$A$2:$B$816,2,0)</f>
        <v xml:space="preserve">ATM S/M Soberano </v>
      </c>
      <c r="D109" s="27" t="s">
        <v>17</v>
      </c>
      <c r="E109" s="27"/>
    </row>
    <row r="110" spans="1:5" ht="18" x14ac:dyDescent="0.25">
      <c r="A110" s="8" t="str">
        <f>VLOOKUP(B110,'[1]LISTADO ATM'!$A$2:$C$817,3,0)</f>
        <v>NORTE</v>
      </c>
      <c r="B110" s="8">
        <v>712</v>
      </c>
      <c r="C110" s="15" t="str">
        <f>VLOOKUP(B110,'[1]LISTADO ATM'!$A$2:$B$816,2,0)</f>
        <v xml:space="preserve">ATM Oficina Imbert </v>
      </c>
      <c r="D110" s="27" t="s">
        <v>17</v>
      </c>
      <c r="E110" s="27"/>
    </row>
    <row r="111" spans="1:5" ht="18" x14ac:dyDescent="0.25">
      <c r="A111" s="8" t="str">
        <f>VLOOKUP(B111,'[1]LISTADO ATM'!$A$2:$C$817,3,0)</f>
        <v>DISTRITO NACIONAL</v>
      </c>
      <c r="B111" s="8">
        <v>715</v>
      </c>
      <c r="C111" s="15" t="str">
        <f>VLOOKUP(B111,'[1]LISTADO ATM'!$A$2:$B$816,2,0)</f>
        <v xml:space="preserve">ATM Oficina 27 de Febrero (Lobby) </v>
      </c>
      <c r="D111" s="27" t="s">
        <v>17</v>
      </c>
      <c r="E111" s="27"/>
    </row>
    <row r="112" spans="1:5" ht="18" x14ac:dyDescent="0.25">
      <c r="A112" s="8" t="str">
        <f>VLOOKUP(B112,'[1]LISTADO ATM'!$A$2:$C$817,3,0)</f>
        <v>NORTE</v>
      </c>
      <c r="B112" s="8">
        <v>720</v>
      </c>
      <c r="C112" s="15" t="str">
        <f>VLOOKUP(B112,'[1]LISTADO ATM'!$A$2:$B$816,2,0)</f>
        <v xml:space="preserve">ATM OMSA (Santiago) </v>
      </c>
      <c r="D112" s="27" t="s">
        <v>17</v>
      </c>
      <c r="E112" s="27"/>
    </row>
    <row r="113" spans="1:5" ht="18" x14ac:dyDescent="0.25">
      <c r="A113" s="8" t="str">
        <f>VLOOKUP(B113,'[1]LISTADO ATM'!$A$2:$C$817,3,0)</f>
        <v>DISTRITO NACIONAL</v>
      </c>
      <c r="B113" s="8">
        <v>883</v>
      </c>
      <c r="C113" s="15" t="str">
        <f>VLOOKUP(B113,'[1]LISTADO ATM'!$A$2:$B$816,2,0)</f>
        <v xml:space="preserve">ATM Oficina Filadelfia Plaza </v>
      </c>
      <c r="D113" s="27" t="s">
        <v>17</v>
      </c>
      <c r="E113" s="27"/>
    </row>
    <row r="114" spans="1:5" ht="18" x14ac:dyDescent="0.25">
      <c r="A114" s="8" t="str">
        <f>VLOOKUP(B114,'[1]LISTADO ATM'!$A$2:$C$817,3,0)</f>
        <v>NORTE</v>
      </c>
      <c r="B114" s="8">
        <v>894</v>
      </c>
      <c r="C114" s="15" t="str">
        <f>VLOOKUP(B114,'[1]LISTADO ATM'!$A$2:$B$816,2,0)</f>
        <v>ATM Eco Petroleo Estero Hondo</v>
      </c>
      <c r="D114" s="27" t="s">
        <v>17</v>
      </c>
      <c r="E114" s="27"/>
    </row>
    <row r="115" spans="1:5" ht="18" x14ac:dyDescent="0.25">
      <c r="A115" s="8" t="str">
        <f>VLOOKUP(B115,'[1]LISTADO ATM'!$A$2:$C$817,3,0)</f>
        <v>NORTE</v>
      </c>
      <c r="B115" s="8">
        <v>63</v>
      </c>
      <c r="C115" s="15" t="str">
        <f>VLOOKUP(B115,'[1]LISTADO ATM'!$A$2:$B$816,2,0)</f>
        <v xml:space="preserve">ATM Oficina Villa Vásquez (Montecristi) </v>
      </c>
      <c r="D115" s="28" t="s">
        <v>19</v>
      </c>
      <c r="E115" s="29"/>
    </row>
    <row r="116" spans="1:5" ht="18" x14ac:dyDescent="0.25">
      <c r="A116" s="8" t="str">
        <f>VLOOKUP(B116,'[1]LISTADO ATM'!$A$2:$C$817,3,0)</f>
        <v>DISTRITO NACIONAL</v>
      </c>
      <c r="B116" s="8">
        <v>31</v>
      </c>
      <c r="C116" s="15" t="str">
        <f>VLOOKUP(B116,'[1]LISTADO ATM'!$A$2:$B$816,2,0)</f>
        <v xml:space="preserve">ATM Oficina San Martín I </v>
      </c>
      <c r="D116" s="27" t="s">
        <v>17</v>
      </c>
      <c r="E116" s="27"/>
    </row>
    <row r="117" spans="1:5" ht="18" x14ac:dyDescent="0.25">
      <c r="A117" s="8" t="str">
        <f>VLOOKUP(B117,'[1]LISTADO ATM'!$A$2:$C$817,3,0)</f>
        <v>NORTE</v>
      </c>
      <c r="B117" s="8">
        <v>172</v>
      </c>
      <c r="C117" s="15" t="str">
        <f>VLOOKUP(B117,'[1]LISTADO ATM'!$A$2:$B$816,2,0)</f>
        <v xml:space="preserve">ATM UNP Guaucí </v>
      </c>
      <c r="D117" s="27" t="s">
        <v>17</v>
      </c>
      <c r="E117" s="27"/>
    </row>
    <row r="118" spans="1:5" ht="18" x14ac:dyDescent="0.25">
      <c r="A118" s="8" t="str">
        <f>VLOOKUP(B118,'[1]LISTADO ATM'!$A$2:$C$817,3,0)</f>
        <v>DISTRITO NACIONAL</v>
      </c>
      <c r="B118" s="8">
        <v>235</v>
      </c>
      <c r="C118" s="15" t="str">
        <f>VLOOKUP(B118,'[1]LISTADO ATM'!$A$2:$B$816,2,0)</f>
        <v xml:space="preserve">ATM Oficina Multicentro La Sirena San Isidro </v>
      </c>
      <c r="D118" s="27" t="s">
        <v>17</v>
      </c>
      <c r="E118" s="27"/>
    </row>
    <row r="119" spans="1:5" ht="18" x14ac:dyDescent="0.25">
      <c r="A119" s="8" t="str">
        <f>VLOOKUP(B119,'[1]LISTADO ATM'!$A$2:$C$817,3,0)</f>
        <v>ESTE</v>
      </c>
      <c r="B119" s="8">
        <v>294</v>
      </c>
      <c r="C119" s="15" t="str">
        <f>VLOOKUP(B119,'[1]LISTADO ATM'!$A$2:$B$816,2,0)</f>
        <v xml:space="preserve">ATM Plaza Zaglul San Pedro II </v>
      </c>
      <c r="D119" s="27" t="s">
        <v>17</v>
      </c>
      <c r="E119" s="27"/>
    </row>
    <row r="120" spans="1:5" ht="18" x14ac:dyDescent="0.25">
      <c r="A120" s="8" t="str">
        <f>VLOOKUP(B120,'[1]LISTADO ATM'!$A$2:$C$817,3,0)</f>
        <v>DISTRITO NACIONAL</v>
      </c>
      <c r="B120" s="8">
        <v>390</v>
      </c>
      <c r="C120" s="15" t="str">
        <f>VLOOKUP(B120,'[1]LISTADO ATM'!$A$2:$B$816,2,0)</f>
        <v xml:space="preserve">ATM Oficina Boca Chica II </v>
      </c>
      <c r="D120" s="27" t="s">
        <v>17</v>
      </c>
      <c r="E120" s="27"/>
    </row>
    <row r="121" spans="1:5" ht="18" x14ac:dyDescent="0.25">
      <c r="A121" s="8" t="str">
        <f>VLOOKUP(B121,'[1]LISTADO ATM'!$A$2:$C$817,3,0)</f>
        <v>SUR</v>
      </c>
      <c r="B121" s="8">
        <v>403</v>
      </c>
      <c r="C121" s="15" t="str">
        <f>VLOOKUP(B121,'[1]LISTADO ATM'!$A$2:$B$816,2,0)</f>
        <v xml:space="preserve">ATM Oficina Vicente Noble </v>
      </c>
      <c r="D121" s="27" t="s">
        <v>17</v>
      </c>
      <c r="E121" s="27"/>
    </row>
    <row r="122" spans="1:5" ht="18" x14ac:dyDescent="0.25">
      <c r="A122" s="8" t="str">
        <f>VLOOKUP(B122,'[1]LISTADO ATM'!$A$2:$C$817,3,0)</f>
        <v>NORTE</v>
      </c>
      <c r="B122" s="8">
        <v>405</v>
      </c>
      <c r="C122" s="15" t="str">
        <f>VLOOKUP(B122,'[1]LISTADO ATM'!$A$2:$B$816,2,0)</f>
        <v xml:space="preserve">ATM UNP Loma de Cabrera </v>
      </c>
      <c r="D122" s="28" t="s">
        <v>19</v>
      </c>
      <c r="E122" s="29"/>
    </row>
    <row r="123" spans="1:5" ht="18" x14ac:dyDescent="0.25">
      <c r="A123" s="8" t="str">
        <f>VLOOKUP(B123,'[1]LISTADO ATM'!$A$2:$C$817,3,0)</f>
        <v>DISTRITO NACIONAL</v>
      </c>
      <c r="B123" s="8">
        <v>437</v>
      </c>
      <c r="C123" s="15" t="str">
        <f>VLOOKUP(B123,'[1]LISTADO ATM'!$A$2:$B$816,2,0)</f>
        <v xml:space="preserve">ATM Autobanco Torre III </v>
      </c>
      <c r="D123" s="28" t="s">
        <v>19</v>
      </c>
      <c r="E123" s="29"/>
    </row>
    <row r="124" spans="1:5" ht="18" x14ac:dyDescent="0.25">
      <c r="A124" s="8" t="str">
        <f>VLOOKUP(B124,'[1]LISTADO ATM'!$A$2:$C$817,3,0)</f>
        <v>DISTRITO NACIONAL</v>
      </c>
      <c r="B124" s="8">
        <v>461</v>
      </c>
      <c r="C124" s="15" t="str">
        <f>VLOOKUP(B124,'[1]LISTADO ATM'!$A$2:$B$816,2,0)</f>
        <v xml:space="preserve">ATM Autobanco Sarasota I </v>
      </c>
      <c r="D124" s="27" t="s">
        <v>17</v>
      </c>
      <c r="E124" s="27"/>
    </row>
    <row r="125" spans="1:5" ht="18" x14ac:dyDescent="0.25">
      <c r="A125" s="8" t="str">
        <f>VLOOKUP(B125,'[1]LISTADO ATM'!$A$2:$C$817,3,0)</f>
        <v>NORTE</v>
      </c>
      <c r="B125" s="8">
        <v>532</v>
      </c>
      <c r="C125" s="15" t="str">
        <f>VLOOKUP(B125,'[1]LISTADO ATM'!$A$2:$B$816,2,0)</f>
        <v xml:space="preserve">ATM UNP Guanábano (Moca) </v>
      </c>
      <c r="D125" s="27" t="s">
        <v>17</v>
      </c>
      <c r="E125" s="27"/>
    </row>
    <row r="126" spans="1:5" ht="18" x14ac:dyDescent="0.25">
      <c r="A126" s="8" t="str">
        <f>VLOOKUP(B126,'[1]LISTADO ATM'!$A$2:$C$817,3,0)</f>
        <v>DISTRITO NACIONAL</v>
      </c>
      <c r="B126" s="8">
        <v>577</v>
      </c>
      <c r="C126" s="15" t="str">
        <f>VLOOKUP(B126,'[1]LISTADO ATM'!$A$2:$B$816,2,0)</f>
        <v xml:space="preserve">ATM Olé Ave. Duarte </v>
      </c>
      <c r="D126" s="28" t="s">
        <v>19</v>
      </c>
      <c r="E126" s="29"/>
    </row>
    <row r="127" spans="1:5" ht="18" x14ac:dyDescent="0.25">
      <c r="A127" s="8" t="str">
        <f>VLOOKUP(B127,'[1]LISTADO ATM'!$A$2:$C$817,3,0)</f>
        <v>SUR</v>
      </c>
      <c r="B127" s="8">
        <v>584</v>
      </c>
      <c r="C127" s="15" t="str">
        <f>VLOOKUP(B127,'[1]LISTADO ATM'!$A$2:$B$816,2,0)</f>
        <v xml:space="preserve">ATM Oficina San Cristóbal I </v>
      </c>
      <c r="D127" s="27" t="s">
        <v>17</v>
      </c>
      <c r="E127" s="27"/>
    </row>
    <row r="128" spans="1:5" ht="18" x14ac:dyDescent="0.25">
      <c r="A128" s="8" t="str">
        <f>VLOOKUP(B128,'[1]LISTADO ATM'!$A$2:$C$817,3,0)</f>
        <v>NORTE</v>
      </c>
      <c r="B128" s="8">
        <v>603</v>
      </c>
      <c r="C128" s="15" t="str">
        <f>VLOOKUP(B128,'[1]LISTADO ATM'!$A$2:$B$816,2,0)</f>
        <v xml:space="preserve">ATM Zona Franca (Santiago) II </v>
      </c>
      <c r="D128" s="27" t="s">
        <v>17</v>
      </c>
      <c r="E128" s="27"/>
    </row>
    <row r="129" spans="1:5" ht="18" x14ac:dyDescent="0.25">
      <c r="A129" s="8" t="str">
        <f>VLOOKUP(B129,'[1]LISTADO ATM'!$A$2:$C$817,3,0)</f>
        <v>NORTE</v>
      </c>
      <c r="B129" s="8">
        <v>604</v>
      </c>
      <c r="C129" s="15" t="str">
        <f>VLOOKUP(B129,'[1]LISTADO ATM'!$A$2:$B$816,2,0)</f>
        <v xml:space="preserve">ATM Oficina Estancia Nueva (Moca) </v>
      </c>
      <c r="D129" s="28" t="s">
        <v>19</v>
      </c>
      <c r="E129" s="29"/>
    </row>
    <row r="130" spans="1:5" ht="18" x14ac:dyDescent="0.25">
      <c r="A130" s="8" t="str">
        <f>VLOOKUP(B130,'[1]LISTADO ATM'!$A$2:$C$817,3,0)</f>
        <v>ESTE</v>
      </c>
      <c r="B130" s="8">
        <v>609</v>
      </c>
      <c r="C130" s="15" t="str">
        <f>VLOOKUP(B130,'[1]LISTADO ATM'!$A$2:$B$816,2,0)</f>
        <v xml:space="preserve">ATM S/M Jumbo (San Pedro) </v>
      </c>
      <c r="D130" s="27" t="s">
        <v>17</v>
      </c>
      <c r="E130" s="27"/>
    </row>
    <row r="131" spans="1:5" ht="18" x14ac:dyDescent="0.25">
      <c r="A131" s="8"/>
      <c r="B131" s="8"/>
      <c r="C131" s="15"/>
      <c r="D131" s="25"/>
      <c r="E131" s="26"/>
    </row>
    <row r="132" spans="1:5" ht="18.75" thickBot="1" x14ac:dyDescent="0.3">
      <c r="A132" s="8" t="str">
        <f>VLOOKUP(B132,'[1]LISTADO ATM'!$A$2:$C$817,3,0)</f>
        <v>NORTE</v>
      </c>
      <c r="B132" s="8">
        <v>882</v>
      </c>
      <c r="C132" s="15" t="str">
        <f>VLOOKUP(B132,'[1]LISTADO ATM'!$A$2:$B$816,2,0)</f>
        <v xml:space="preserve">ATM Oficina Moca II </v>
      </c>
      <c r="D132" s="28" t="s">
        <v>19</v>
      </c>
      <c r="E132" s="29"/>
    </row>
    <row r="133" spans="1:5" ht="18.75" thickBot="1" x14ac:dyDescent="0.3">
      <c r="A133" s="11" t="s">
        <v>12</v>
      </c>
      <c r="B133" s="21">
        <f>COUNT(B91:B132)</f>
        <v>41</v>
      </c>
      <c r="C133" s="18"/>
      <c r="D133" s="9"/>
      <c r="E133" s="10"/>
    </row>
  </sheetData>
  <mergeCells count="52">
    <mergeCell ref="D127:E127"/>
    <mergeCell ref="D128:E128"/>
    <mergeCell ref="D129:E129"/>
    <mergeCell ref="D130:E130"/>
    <mergeCell ref="A1:E1"/>
    <mergeCell ref="A8:E8"/>
    <mergeCell ref="A2:E2"/>
    <mergeCell ref="A3:E3"/>
    <mergeCell ref="C11:E11"/>
    <mergeCell ref="A13:E13"/>
    <mergeCell ref="A87:B87"/>
    <mergeCell ref="A65:E65"/>
    <mergeCell ref="A86:B86"/>
    <mergeCell ref="A89:E89"/>
    <mergeCell ref="D95:E95"/>
    <mergeCell ref="D96:E96"/>
    <mergeCell ref="D97:E97"/>
    <mergeCell ref="D98:E98"/>
    <mergeCell ref="D99:E99"/>
    <mergeCell ref="D90:E90"/>
    <mergeCell ref="D93:E93"/>
    <mergeCell ref="D92:E92"/>
    <mergeCell ref="D91:E91"/>
    <mergeCell ref="D94:E94"/>
    <mergeCell ref="D132:E132"/>
    <mergeCell ref="D105:E105"/>
    <mergeCell ref="D106:E106"/>
    <mergeCell ref="D107:E107"/>
    <mergeCell ref="D108:E108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13:E113"/>
    <mergeCell ref="D114:E114"/>
    <mergeCell ref="D115:E115"/>
    <mergeCell ref="D101:E101"/>
    <mergeCell ref="D109:E109"/>
    <mergeCell ref="D110:E110"/>
    <mergeCell ref="D111:E111"/>
    <mergeCell ref="D112:E112"/>
    <mergeCell ref="D100:E100"/>
    <mergeCell ref="D102:E102"/>
    <mergeCell ref="D103:E103"/>
    <mergeCell ref="D104:E104"/>
  </mergeCells>
  <phoneticPr fontId="11" type="noConversion"/>
  <conditionalFormatting sqref="B83:B101 B113:B1048576 B1:B25 B50:B66">
    <cfRule type="cellIs" dxfId="61" priority="80" operator="equal">
      <formula>22099.125</formula>
    </cfRule>
  </conditionalFormatting>
  <conditionalFormatting sqref="B83">
    <cfRule type="duplicateValues" dxfId="60" priority="326"/>
  </conditionalFormatting>
  <conditionalFormatting sqref="B102:B112">
    <cfRule type="cellIs" dxfId="59" priority="68" operator="equal">
      <formula>22099.125</formula>
    </cfRule>
  </conditionalFormatting>
  <conditionalFormatting sqref="B102:B112">
    <cfRule type="duplicateValues" dxfId="58" priority="69"/>
  </conditionalFormatting>
  <conditionalFormatting sqref="B102:B112">
    <cfRule type="duplicateValues" dxfId="57" priority="70"/>
  </conditionalFormatting>
  <conditionalFormatting sqref="B26:B33">
    <cfRule type="cellIs" dxfId="56" priority="65" operator="equal">
      <formula>22099.125</formula>
    </cfRule>
  </conditionalFormatting>
  <conditionalFormatting sqref="B26:B33">
    <cfRule type="duplicateValues" dxfId="55" priority="66"/>
  </conditionalFormatting>
  <conditionalFormatting sqref="B26:B33">
    <cfRule type="duplicateValues" dxfId="54" priority="67"/>
  </conditionalFormatting>
  <conditionalFormatting sqref="B34:B41">
    <cfRule type="cellIs" dxfId="53" priority="62" operator="equal">
      <formula>22099.125</formula>
    </cfRule>
  </conditionalFormatting>
  <conditionalFormatting sqref="B34:B41">
    <cfRule type="duplicateValues" dxfId="52" priority="63"/>
  </conditionalFormatting>
  <conditionalFormatting sqref="B34:B41">
    <cfRule type="duplicateValues" dxfId="51" priority="64"/>
  </conditionalFormatting>
  <conditionalFormatting sqref="B42:B49">
    <cfRule type="cellIs" dxfId="50" priority="59" operator="equal">
      <formula>22099.125</formula>
    </cfRule>
  </conditionalFormatting>
  <conditionalFormatting sqref="B42:B49">
    <cfRule type="duplicateValues" dxfId="49" priority="60"/>
  </conditionalFormatting>
  <conditionalFormatting sqref="B42:B49">
    <cfRule type="duplicateValues" dxfId="48" priority="61"/>
  </conditionalFormatting>
  <conditionalFormatting sqref="E15:E46">
    <cfRule type="duplicateValues" dxfId="47" priority="40"/>
  </conditionalFormatting>
  <conditionalFormatting sqref="E15:E46">
    <cfRule type="duplicateValues" dxfId="46" priority="37"/>
    <cfRule type="duplicateValues" dxfId="45" priority="38"/>
    <cfRule type="duplicateValues" dxfId="44" priority="39"/>
  </conditionalFormatting>
  <conditionalFormatting sqref="E15:E46">
    <cfRule type="duplicateValues" dxfId="43" priority="35"/>
    <cfRule type="duplicateValues" dxfId="42" priority="36"/>
  </conditionalFormatting>
  <conditionalFormatting sqref="B67:B82">
    <cfRule type="cellIs" dxfId="41" priority="31" operator="equal">
      <formula>22099.125</formula>
    </cfRule>
  </conditionalFormatting>
  <conditionalFormatting sqref="B67:B82">
    <cfRule type="duplicateValues" dxfId="40" priority="30"/>
  </conditionalFormatting>
  <conditionalFormatting sqref="B67:B82">
    <cfRule type="duplicateValues" dxfId="39" priority="28"/>
    <cfRule type="duplicateValues" dxfId="38" priority="29"/>
  </conditionalFormatting>
  <conditionalFormatting sqref="B67:B82">
    <cfRule type="duplicateValues" dxfId="37" priority="25"/>
    <cfRule type="duplicateValues" dxfId="36" priority="26"/>
    <cfRule type="duplicateValues" dxfId="35" priority="27"/>
  </conditionalFormatting>
  <conditionalFormatting sqref="E67:E80 E82">
    <cfRule type="duplicateValues" dxfId="34" priority="24"/>
  </conditionalFormatting>
  <conditionalFormatting sqref="E67:E80 E82">
    <cfRule type="duplicateValues" dxfId="33" priority="21"/>
    <cfRule type="duplicateValues" dxfId="32" priority="22"/>
    <cfRule type="duplicateValues" dxfId="31" priority="23"/>
  </conditionalFormatting>
  <conditionalFormatting sqref="E67:E80 E82">
    <cfRule type="duplicateValues" dxfId="30" priority="19"/>
    <cfRule type="duplicateValues" dxfId="29" priority="20"/>
  </conditionalFormatting>
  <conditionalFormatting sqref="B94:B100">
    <cfRule type="duplicateValues" dxfId="28" priority="431"/>
  </conditionalFormatting>
  <conditionalFormatting sqref="B113:B132 B101 B91:B93">
    <cfRule type="duplicateValues" dxfId="27" priority="450"/>
  </conditionalFormatting>
  <conditionalFormatting sqref="B113:B132 B101 B91:B93 B15:B25 B10 B50:B62 B83">
    <cfRule type="duplicateValues" dxfId="26" priority="454"/>
  </conditionalFormatting>
  <conditionalFormatting sqref="B10">
    <cfRule type="duplicateValues" dxfId="25" priority="470"/>
  </conditionalFormatting>
  <conditionalFormatting sqref="E53:E60">
    <cfRule type="duplicateValues" dxfId="24" priority="18"/>
  </conditionalFormatting>
  <conditionalFormatting sqref="E53:E60">
    <cfRule type="duplicateValues" dxfId="23" priority="15"/>
    <cfRule type="duplicateValues" dxfId="22" priority="16"/>
    <cfRule type="duplicateValues" dxfId="21" priority="17"/>
  </conditionalFormatting>
  <conditionalFormatting sqref="E53:E60">
    <cfRule type="duplicateValues" dxfId="20" priority="13"/>
    <cfRule type="duplicateValues" dxfId="19" priority="14"/>
  </conditionalFormatting>
  <conditionalFormatting sqref="E81">
    <cfRule type="duplicateValues" dxfId="18" priority="12"/>
  </conditionalFormatting>
  <conditionalFormatting sqref="E81">
    <cfRule type="duplicateValues" dxfId="17" priority="9"/>
    <cfRule type="duplicateValues" dxfId="16" priority="10"/>
    <cfRule type="duplicateValues" dxfId="15" priority="11"/>
  </conditionalFormatting>
  <conditionalFormatting sqref="E81">
    <cfRule type="duplicateValues" dxfId="14" priority="7"/>
    <cfRule type="duplicateValues" dxfId="13" priority="8"/>
  </conditionalFormatting>
  <conditionalFormatting sqref="E61">
    <cfRule type="duplicateValues" dxfId="12" priority="6"/>
  </conditionalFormatting>
  <conditionalFormatting sqref="E61">
    <cfRule type="duplicateValues" dxfId="11" priority="3"/>
    <cfRule type="duplicateValues" dxfId="10" priority="4"/>
    <cfRule type="duplicateValues" dxfId="9" priority="5"/>
  </conditionalFormatting>
  <conditionalFormatting sqref="E61">
    <cfRule type="duplicateValues" dxfId="8" priority="1"/>
    <cfRule type="duplicateValues" dxfId="7" priority="2"/>
  </conditionalFormatting>
  <conditionalFormatting sqref="E47:E52">
    <cfRule type="duplicateValues" dxfId="6" priority="473"/>
  </conditionalFormatting>
  <conditionalFormatting sqref="E47:E52">
    <cfRule type="duplicateValues" dxfId="5" priority="474"/>
    <cfRule type="duplicateValues" dxfId="4" priority="475"/>
    <cfRule type="duplicateValues" dxfId="3" priority="476"/>
  </conditionalFormatting>
  <conditionalFormatting sqref="E47:E52">
    <cfRule type="duplicateValues" dxfId="2" priority="477"/>
    <cfRule type="duplicateValues" dxfId="1" priority="478"/>
  </conditionalFormatting>
  <conditionalFormatting sqref="B15:B25 B50:B62">
    <cfRule type="duplicateValues" dxfId="0" priority="47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2021-02-02T12:11:24Z</dcterms:modified>
</cp:coreProperties>
</file>