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Y:\DCSTI\Gerencia Monitoreo TI\2021\Reportes Sin Efectivo Cajeros Automaticos\Febrero\09\"/>
    </mc:Choice>
  </mc:AlternateContent>
  <xr:revisionPtr revIDLastSave="0" documentId="13_ncr:1_{841A4CF7-B1CF-4FB7-A343-9A8AAF139A79}" xr6:coauthVersionLast="45" xr6:coauthVersionMax="45" xr10:uidLastSave="{00000000-0000-0000-0000-000000000000}"/>
  <bookViews>
    <workbookView xWindow="15240" yWindow="-120" windowWidth="24240" windowHeight="131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C29" i="1"/>
  <c r="A29" i="1"/>
  <c r="B31" i="1"/>
  <c r="C43" i="1"/>
  <c r="A43" i="1"/>
  <c r="B45" i="1" l="1"/>
  <c r="A44" i="1"/>
  <c r="C27" i="1"/>
  <c r="C28" i="1"/>
  <c r="A27" i="1"/>
  <c r="A28" i="1"/>
  <c r="C26" i="1"/>
  <c r="C30" i="1"/>
  <c r="A26" i="1"/>
  <c r="A30" i="1"/>
  <c r="B38" i="1"/>
  <c r="C37" i="1"/>
  <c r="A37" i="1"/>
  <c r="C24" i="1" l="1"/>
  <c r="C25" i="1"/>
  <c r="A24" i="1"/>
  <c r="A25" i="1"/>
  <c r="C21" i="1"/>
  <c r="C22" i="1"/>
  <c r="A21" i="1"/>
  <c r="A22" i="1"/>
  <c r="C19" i="1"/>
  <c r="C20" i="1"/>
  <c r="C23" i="1"/>
  <c r="A20" i="1"/>
  <c r="A23" i="1"/>
  <c r="C17" i="1"/>
  <c r="C18" i="1"/>
  <c r="A17" i="1"/>
  <c r="A18" i="1"/>
  <c r="C56" i="1"/>
  <c r="C57" i="1"/>
  <c r="A56" i="1"/>
  <c r="A57" i="1"/>
  <c r="C55" i="1"/>
  <c r="A55" i="1"/>
  <c r="C16" i="1"/>
  <c r="A16" i="1"/>
  <c r="A19" i="1"/>
  <c r="C11" i="1"/>
  <c r="C12" i="1"/>
  <c r="C13" i="1"/>
  <c r="C14" i="1"/>
  <c r="A11" i="1"/>
  <c r="A12" i="1"/>
  <c r="A13" i="1"/>
  <c r="A14" i="1"/>
  <c r="C15" i="1"/>
  <c r="A15" i="1"/>
  <c r="C53" i="1"/>
  <c r="C54" i="1"/>
  <c r="C58" i="1"/>
  <c r="A53" i="1"/>
  <c r="A54" i="1"/>
  <c r="A58" i="1"/>
  <c r="C52" i="1" l="1"/>
  <c r="A52" i="1"/>
  <c r="C42" i="1"/>
  <c r="A42" i="1"/>
  <c r="A48" i="1"/>
  <c r="C36" i="1"/>
  <c r="A36" i="1"/>
  <c r="C35" i="1"/>
  <c r="A35" i="1"/>
  <c r="C10" i="1"/>
  <c r="A10" i="1"/>
</calcChain>
</file>

<file path=xl/sharedStrings.xml><?xml version="1.0" encoding="utf-8"?>
<sst xmlns="http://schemas.openxmlformats.org/spreadsheetml/2006/main" count="68" uniqueCount="21">
  <si>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</si>
  <si>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</si>
  <si>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</si>
  <si>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</si>
  <si>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</si>
  <si>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</si>
  <si>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</si>
  <si>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</si>
  <si>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</si>
  <si>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</si>
  <si>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</si>
  <si>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</si>
  <si>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</si>
  <si>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</si>
  <si>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</si>
  <si>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</si>
  <si>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</si>
  <si>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</si>
  <si>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</si>
  <si>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</si>
  <si>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S/M BRAVO HIPICA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</si>
</sst>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29" zoomScale="73" zoomScaleNormal="73" workbookViewId="0">
      <selection activeCell="G41" sqref="G41"/>
    </sheetView>
  </sheetViews>
  <sheetFormatPr defaultColWidth="52.7109375" defaultRowHeight="15" x14ac:dyDescent="0.25"/>
  <cols>
    <col min="1" max="1" width="26.7109375" bestFit="1" customWidth="1"/>
    <col min="2" max="2" width="18.140625" style="13" bestFit="1" customWidth="1"/>
    <col min="3" max="3" width="61.85546875" bestFit="1" customWidth="1"/>
    <col min="4" max="4" width="40.85546875" bestFit="1" customWidth="1"/>
    <col min="5" max="5" width="28.140625" customWidth="1"/>
  </cols>
  <sheetData>
    <row r="1" spans="1:5" ht="22.5" x14ac:dyDescent="0.25">
      <c r="A1" s="33" t="s">
        <v>0</v>
      </c>
      <c r="B1" s="34"/>
      <c r="C1" s="34"/>
      <c r="D1" s="34"/>
      <c r="E1" s="35"/>
    </row>
    <row r="2" spans="1:5" ht="22.5" x14ac:dyDescent="0.25">
      <c r="A2" s="33" t="s">
        <v>1</v>
      </c>
      <c r="B2" s="34"/>
      <c r="C2" s="34"/>
      <c r="D2" s="34"/>
      <c r="E2" s="35"/>
    </row>
    <row r="3" spans="1:5" ht="25.5" x14ac:dyDescent="0.25">
      <c r="A3" s="36" t="s">
        <v>0</v>
      </c>
      <c r="B3" s="37"/>
      <c r="C3" s="37"/>
      <c r="D3" s="37"/>
      <c r="E3" s="38"/>
    </row>
    <row r="4" spans="1:5" x14ac:dyDescent="0.25">
      <c r="E4" s="13"/>
    </row>
    <row r="5" spans="1:5" ht="18.75" thickBot="1" x14ac:dyDescent="0.3">
      <c r="A5" s="1" t="s">
        <v>2</v>
      </c>
      <c r="B5" s="2">
        <v>44236.25</v>
      </c>
      <c r="C5" s="3"/>
      <c r="D5" s="4"/>
      <c r="E5" s="5"/>
    </row>
    <row r="6" spans="1:5" ht="18.75" thickBot="1" x14ac:dyDescent="0.3">
      <c r="A6" s="1" t="s">
        <v>3</v>
      </c>
      <c r="B6" s="2">
        <v>44236.708333333336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2" t="s">
        <v>4</v>
      </c>
      <c r="B8" s="23"/>
      <c r="C8" s="23"/>
      <c r="D8" s="23"/>
      <c r="E8" s="24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946</v>
      </c>
      <c r="C10" s="8" t="str">
        <f>VLOOKUP(B10,'[1]LISTADO ATM'!$A$2:$B$816,2,0)</f>
        <v xml:space="preserve">ATM Oficina Núñez de Cáceres I </v>
      </c>
      <c r="D10" s="21" t="s">
        <v>18</v>
      </c>
      <c r="E10" s="18">
        <v>335786321</v>
      </c>
    </row>
    <row r="11" spans="1:5" ht="18" x14ac:dyDescent="0.25">
      <c r="A11" s="8" t="str">
        <f>VLOOKUP(B11,'[1]LISTADO ATM'!$A$2:$C$817,3,0)</f>
        <v>DISTRITO NACIONAL</v>
      </c>
      <c r="B11" s="8">
        <v>527</v>
      </c>
      <c r="C11" s="8" t="str">
        <f>VLOOKUP(B11,'[1]LISTADO ATM'!$A$2:$B$816,2,0)</f>
        <v>ATM Oficina Zona Oriental II</v>
      </c>
      <c r="D11" s="21" t="s">
        <v>18</v>
      </c>
      <c r="E11" s="18">
        <v>335784800</v>
      </c>
    </row>
    <row r="12" spans="1:5" ht="18" x14ac:dyDescent="0.25">
      <c r="A12" s="8" t="str">
        <f>VLOOKUP(B12,'[1]LISTADO ATM'!$A$2:$C$817,3,0)</f>
        <v>NORTE</v>
      </c>
      <c r="B12" s="8">
        <v>990</v>
      </c>
      <c r="C12" s="8" t="str">
        <f>VLOOKUP(B12,'[1]LISTADO ATM'!$A$2:$B$816,2,0)</f>
        <v xml:space="preserve">ATM Autoservicio Bonao II </v>
      </c>
      <c r="D12" s="21" t="s">
        <v>18</v>
      </c>
      <c r="E12" s="18">
        <v>335786259</v>
      </c>
    </row>
    <row r="13" spans="1:5" ht="18" x14ac:dyDescent="0.25">
      <c r="A13" s="8" t="str">
        <f>VLOOKUP(B13,'[1]LISTADO ATM'!$A$2:$C$817,3,0)</f>
        <v>ESTE</v>
      </c>
      <c r="B13" s="8">
        <v>294</v>
      </c>
      <c r="C13" s="8" t="str">
        <f>VLOOKUP(B13,'[1]LISTADO ATM'!$A$2:$B$816,2,0)</f>
        <v xml:space="preserve">ATM Plaza Zaglul San Pedro II </v>
      </c>
      <c r="D13" s="21" t="s">
        <v>18</v>
      </c>
      <c r="E13" s="18">
        <v>335786327</v>
      </c>
    </row>
    <row r="14" spans="1:5" ht="18" x14ac:dyDescent="0.25">
      <c r="A14" s="8" t="str">
        <f>VLOOKUP(B14,'[1]LISTADO ATM'!$A$2:$C$817,3,0)</f>
        <v>DISTRITO NACIONAL</v>
      </c>
      <c r="B14" s="8">
        <v>194</v>
      </c>
      <c r="C14" s="8" t="str">
        <f>VLOOKUP(B14,'[1]LISTADO ATM'!$A$2:$B$816,2,0)</f>
        <v xml:space="preserve">ATM UNP Pantoja </v>
      </c>
      <c r="D14" s="21" t="s">
        <v>18</v>
      </c>
      <c r="E14" s="18">
        <v>335786328</v>
      </c>
    </row>
    <row r="15" spans="1:5" ht="18" x14ac:dyDescent="0.25">
      <c r="A15" s="8" t="str">
        <f>VLOOKUP(B15,'[1]LISTADO ATM'!$A$2:$C$817,3,0)</f>
        <v>DISTRITO NACIONAL</v>
      </c>
      <c r="B15" s="8">
        <v>267</v>
      </c>
      <c r="C15" s="8" t="str">
        <f>VLOOKUP(B15,'[1]LISTADO ATM'!$A$2:$B$816,2,0)</f>
        <v xml:space="preserve">ATM Centro de Caja México </v>
      </c>
      <c r="D15" s="21" t="s">
        <v>18</v>
      </c>
      <c r="E15" s="18">
        <v>335784579</v>
      </c>
    </row>
    <row r="16" spans="1:5" ht="18" x14ac:dyDescent="0.25">
      <c r="A16" s="8" t="str">
        <f>VLOOKUP(B16,'[1]LISTADO ATM'!$A$2:$C$817,3,0)</f>
        <v>ESTE</v>
      </c>
      <c r="B16" s="8">
        <v>660</v>
      </c>
      <c r="C16" s="8" t="str">
        <f>VLOOKUP(B16,'[1]LISTADO ATM'!$A$2:$B$816,2,0)</f>
        <v>ATM Oficina Romana Norte II</v>
      </c>
      <c r="D16" s="21" t="s">
        <v>18</v>
      </c>
      <c r="E16" s="8">
        <v>335785788</v>
      </c>
    </row>
    <row r="17" spans="1:5" ht="18" x14ac:dyDescent="0.25">
      <c r="A17" s="8" t="str">
        <f>VLOOKUP(B17,'[1]LISTADO ATM'!$A$2:$C$817,3,0)</f>
        <v>DISTRITO NACIONAL</v>
      </c>
      <c r="B17" s="8">
        <v>755</v>
      </c>
      <c r="C17" s="8" t="str">
        <f>VLOOKUP(B17,'[1]LISTADO ATM'!$A$2:$B$816,2,0)</f>
        <v xml:space="preserve">ATM Oficina Galería del Este (Plaza) </v>
      </c>
      <c r="D17" s="21" t="s">
        <v>18</v>
      </c>
      <c r="E17" s="8">
        <v>335785802</v>
      </c>
    </row>
    <row r="18" spans="1:5" ht="18" x14ac:dyDescent="0.25">
      <c r="A18" s="8" t="str">
        <f>VLOOKUP(B18,'[1]LISTADO ATM'!$A$2:$C$817,3,0)</f>
        <v>DISTRITO NACIONAL</v>
      </c>
      <c r="B18" s="8">
        <v>318</v>
      </c>
      <c r="C18" s="8" t="str">
        <f>VLOOKUP(B18,'[1]LISTADO ATM'!$A$2:$B$816,2,0)</f>
        <v>ATM Autoservicio Lope de Vega</v>
      </c>
      <c r="D18" s="21" t="s">
        <v>18</v>
      </c>
      <c r="E18" s="8">
        <v>335785844</v>
      </c>
    </row>
    <row r="19" spans="1:5" ht="18" x14ac:dyDescent="0.25">
      <c r="A19" s="8" t="e">
        <f>VLOOKUP(B19,'[1]LISTADO ATM'!$A$2:$C$817,3,0)</f>
        <v>#N/A</v>
      </c>
      <c r="B19" s="8">
        <v>797</v>
      </c>
      <c r="C19" s="8" t="e">
        <f>VLOOKUP(B19,'[1]LISTADO ATM'!$A$2:$B$816,2,0)</f>
        <v>#N/A</v>
      </c>
      <c r="D19" s="21" t="s">
        <v>18</v>
      </c>
      <c r="E19" s="18">
        <v>335785662</v>
      </c>
    </row>
    <row r="20" spans="1:5" ht="18" x14ac:dyDescent="0.25">
      <c r="A20" s="8" t="str">
        <f>VLOOKUP(B20,'[1]LISTADO ATM'!$A$2:$C$817,3,0)</f>
        <v>NORTE</v>
      </c>
      <c r="B20" s="8">
        <v>950</v>
      </c>
      <c r="C20" s="8" t="str">
        <f>VLOOKUP(B20,'[1]LISTADO ATM'!$A$2:$B$816,2,0)</f>
        <v xml:space="preserve">ATM Oficina Monterrico </v>
      </c>
      <c r="D20" s="21" t="s">
        <v>18</v>
      </c>
      <c r="E20" s="18">
        <v>335786320</v>
      </c>
    </row>
    <row r="21" spans="1:5" ht="18" x14ac:dyDescent="0.25">
      <c r="A21" s="8" t="str">
        <f>VLOOKUP(B21,'[1]LISTADO ATM'!$A$2:$C$817,3,0)</f>
        <v>NORTE</v>
      </c>
      <c r="B21" s="8">
        <v>683</v>
      </c>
      <c r="C21" s="8" t="str">
        <f>VLOOKUP(B21,'[1]LISTADO ATM'!$A$2:$B$816,2,0)</f>
        <v>ATM INCARNA El Pino (la Vega)</v>
      </c>
      <c r="D21" s="21" t="s">
        <v>18</v>
      </c>
      <c r="E21" s="18">
        <v>335786323</v>
      </c>
    </row>
    <row r="22" spans="1:5" ht="18" x14ac:dyDescent="0.25">
      <c r="A22" s="8" t="str">
        <f>VLOOKUP(B22,'[1]LISTADO ATM'!$A$2:$C$817,3,0)</f>
        <v>SUR</v>
      </c>
      <c r="B22" s="8">
        <v>45</v>
      </c>
      <c r="C22" s="8" t="str">
        <f>VLOOKUP(B22,'[1]LISTADO ATM'!$A$2:$B$816,2,0)</f>
        <v xml:space="preserve">ATM Oficina Tamayo </v>
      </c>
      <c r="D22" s="21" t="s">
        <v>18</v>
      </c>
      <c r="E22" s="18">
        <v>335786346</v>
      </c>
    </row>
    <row r="23" spans="1:5" ht="18" x14ac:dyDescent="0.25">
      <c r="A23" s="8" t="str">
        <f>VLOOKUP(B23,'[1]LISTADO ATM'!$A$2:$C$817,3,0)</f>
        <v>NORTE</v>
      </c>
      <c r="B23" s="8">
        <v>687</v>
      </c>
      <c r="C23" s="8" t="str">
        <f>VLOOKUP(B23,'[1]LISTADO ATM'!$A$2:$B$816,2,0)</f>
        <v>ATM Oficina Monterrico II</v>
      </c>
      <c r="D23" s="21" t="s">
        <v>18</v>
      </c>
      <c r="E23" s="18">
        <v>335786994</v>
      </c>
    </row>
    <row r="24" spans="1:5" ht="18" x14ac:dyDescent="0.25">
      <c r="A24" s="8" t="str">
        <f>VLOOKUP(B24,'[1]LISTADO ATM'!$A$2:$C$817,3,0)</f>
        <v>ESTE</v>
      </c>
      <c r="B24" s="8">
        <v>386</v>
      </c>
      <c r="C24" s="8" t="str">
        <f>VLOOKUP(B24,'[1]LISTADO ATM'!$A$2:$B$816,2,0)</f>
        <v xml:space="preserve">ATM Plaza Verón II </v>
      </c>
      <c r="D24" s="21" t="s">
        <v>18</v>
      </c>
      <c r="E24" s="18">
        <v>335786324</v>
      </c>
    </row>
    <row r="25" spans="1:5" ht="18" x14ac:dyDescent="0.25">
      <c r="A25" s="8" t="str">
        <f>VLOOKUP(B25,'[1]LISTADO ATM'!$A$2:$C$817,3,0)</f>
        <v>DISTRITO NACIONAL</v>
      </c>
      <c r="B25" s="8">
        <v>355</v>
      </c>
      <c r="C25" s="8" t="str">
        <f>VLOOKUP(B25,'[1]LISTADO ATM'!$A$2:$B$816,2,0)</f>
        <v xml:space="preserve">ATM UNP Metro II </v>
      </c>
      <c r="D25" s="21" t="s">
        <v>18</v>
      </c>
      <c r="E25" s="18">
        <v>335786326</v>
      </c>
    </row>
    <row r="26" spans="1:5" ht="18" x14ac:dyDescent="0.25">
      <c r="A26" s="8" t="str">
        <f>VLOOKUP(B26,'[1]LISTADO ATM'!$A$2:$C$817,3,0)</f>
        <v>SUR</v>
      </c>
      <c r="B26" s="8">
        <v>829</v>
      </c>
      <c r="C26" s="8" t="str">
        <f>VLOOKUP(B26,'[1]LISTADO ATM'!$A$2:$B$816,2,0)</f>
        <v xml:space="preserve">ATM UNP Multicentro Sirena Baní </v>
      </c>
      <c r="D26" s="21" t="s">
        <v>18</v>
      </c>
      <c r="E26" s="8">
        <v>335785605</v>
      </c>
    </row>
    <row r="27" spans="1:5" ht="18" x14ac:dyDescent="0.25">
      <c r="A27" s="8" t="str">
        <f>VLOOKUP(B27,'[1]LISTADO ATM'!$A$2:$C$817,3,0)</f>
        <v>DISTRITO NACIONAL</v>
      </c>
      <c r="B27" s="8">
        <v>165</v>
      </c>
      <c r="C27" s="8" t="str">
        <f>VLOOKUP(B27,'[1]LISTADO ATM'!$A$2:$B$816,2,0)</f>
        <v>ATM Autoservicio Megacentro</v>
      </c>
      <c r="D27" s="21" t="s">
        <v>18</v>
      </c>
      <c r="E27" s="18">
        <v>335786261</v>
      </c>
    </row>
    <row r="28" spans="1:5" ht="18" x14ac:dyDescent="0.25">
      <c r="A28" s="8" t="str">
        <f>VLOOKUP(B28,'[1]LISTADO ATM'!$A$2:$C$817,3,0)</f>
        <v>NORTE</v>
      </c>
      <c r="B28" s="8">
        <v>40</v>
      </c>
      <c r="C28" s="8" t="str">
        <f>VLOOKUP(B28,'[1]LISTADO ATM'!$A$2:$B$816,2,0)</f>
        <v xml:space="preserve">ATM Oficina El Puñal </v>
      </c>
      <c r="D28" s="21" t="s">
        <v>18</v>
      </c>
      <c r="E28" s="18">
        <v>335787026</v>
      </c>
    </row>
    <row r="29" spans="1:5" ht="18" x14ac:dyDescent="0.25">
      <c r="A29" s="8" t="str">
        <f>VLOOKUP(B29,'[1]LISTADO ATM'!$A$2:$C$817,3,0)</f>
        <v>DISTRITO NACIONAL</v>
      </c>
      <c r="B29" s="8">
        <v>717</v>
      </c>
      <c r="C29" s="8" t="str">
        <f>VLOOKUP(B29,'[1]LISTADO ATM'!$A$2:$B$816,2,0)</f>
        <v xml:space="preserve">ATM Oficina Los Alcarrizos </v>
      </c>
      <c r="D29" s="21" t="s">
        <v>18</v>
      </c>
      <c r="E29" s="18">
        <v>335786778</v>
      </c>
    </row>
    <row r="30" spans="1:5" ht="18" x14ac:dyDescent="0.25">
      <c r="A30" s="8" t="str">
        <f>VLOOKUP(B30,'[1]LISTADO ATM'!$A$2:$C$817,3,0)</f>
        <v>ESTE</v>
      </c>
      <c r="B30" s="8">
        <v>427</v>
      </c>
      <c r="C30" s="8" t="str">
        <f>VLOOKUP(B30,'[1]LISTADO ATM'!$A$2:$B$816,2,0)</f>
        <v xml:space="preserve">ATM Almacenes Iberia (Hato Mayor) </v>
      </c>
      <c r="D30" s="21" t="s">
        <v>18</v>
      </c>
      <c r="E30" s="18">
        <v>335787253</v>
      </c>
    </row>
    <row r="31" spans="1:5" ht="18.75" thickBot="1" x14ac:dyDescent="0.3">
      <c r="A31" s="11" t="s">
        <v>12</v>
      </c>
      <c r="B31" s="19">
        <f>COUNT(B10:B30)</f>
        <v>21</v>
      </c>
      <c r="C31" s="39"/>
      <c r="D31" s="40"/>
      <c r="E31" s="41"/>
    </row>
    <row r="32" spans="1:5" ht="15.75" thickBot="1" x14ac:dyDescent="0.3">
      <c r="E32" s="13"/>
    </row>
    <row r="33" spans="1:5" ht="18.75" thickBot="1" x14ac:dyDescent="0.3">
      <c r="A33" s="22" t="s">
        <v>10</v>
      </c>
      <c r="B33" s="23"/>
      <c r="C33" s="23"/>
      <c r="D33" s="23"/>
      <c r="E33" s="24"/>
    </row>
    <row r="34" spans="1:5" ht="18" x14ac:dyDescent="0.25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</row>
    <row r="35" spans="1:5" ht="18" x14ac:dyDescent="0.25">
      <c r="A35" s="8" t="str">
        <f>VLOOKUP(B35,'[1]LISTADO ATM'!$A$2:$C$817,3,0)</f>
        <v>DISTRITO NACIONAL</v>
      </c>
      <c r="B35" s="8">
        <v>566</v>
      </c>
      <c r="C35" s="14" t="str">
        <f>VLOOKUP(B35,'[1]LISTADO ATM'!$A$2:$B$816,2,0)</f>
        <v xml:space="preserve">ATM Hiper Olé Aut. Duarte </v>
      </c>
      <c r="D35" s="15" t="s">
        <v>11</v>
      </c>
      <c r="E35" s="20">
        <v>335785068</v>
      </c>
    </row>
    <row r="36" spans="1:5" ht="18" x14ac:dyDescent="0.25">
      <c r="A36" s="8" t="str">
        <f>VLOOKUP(B36,'[1]LISTADO ATM'!$A$2:$C$817,3,0)</f>
        <v>DISTRITO NACIONAL</v>
      </c>
      <c r="B36" s="8">
        <v>738</v>
      </c>
      <c r="C36" s="14" t="str">
        <f>VLOOKUP(B36,'[1]LISTADO ATM'!$A$2:$B$816,2,0)</f>
        <v xml:space="preserve">ATM Zona Franca Los Alcarrizos </v>
      </c>
      <c r="D36" s="15" t="s">
        <v>11</v>
      </c>
      <c r="E36" s="18">
        <v>335786322</v>
      </c>
    </row>
    <row r="37" spans="1:5" ht="18" x14ac:dyDescent="0.25">
      <c r="A37" s="8" t="str">
        <f>VLOOKUP(B37,'[1]LISTADO ATM'!$A$2:$C$817,3,0)</f>
        <v>ESTE</v>
      </c>
      <c r="B37" s="8">
        <v>158</v>
      </c>
      <c r="C37" s="14" t="str">
        <f>VLOOKUP(B37,'[1]LISTADO ATM'!$A$2:$B$816,2,0)</f>
        <v xml:space="preserve">ATM Oficina Romana Norte </v>
      </c>
      <c r="D37" s="15" t="s">
        <v>11</v>
      </c>
      <c r="E37" s="18">
        <v>335787268</v>
      </c>
    </row>
    <row r="38" spans="1:5" ht="18.75" thickBot="1" x14ac:dyDescent="0.3">
      <c r="A38" s="16" t="s">
        <v>12</v>
      </c>
      <c r="B38" s="19">
        <f>COUNT(B35:B37)</f>
        <v>3</v>
      </c>
      <c r="C38" s="17"/>
      <c r="D38" s="17"/>
      <c r="E38" s="17"/>
    </row>
    <row r="39" spans="1:5" ht="15.75" thickBot="1" x14ac:dyDescent="0.3">
      <c r="E39" s="13"/>
    </row>
    <row r="40" spans="1:5" ht="18.75" thickBot="1" x14ac:dyDescent="0.3">
      <c r="A40" s="22" t="s">
        <v>13</v>
      </c>
      <c r="B40" s="23"/>
      <c r="C40" s="23"/>
      <c r="D40" s="23"/>
      <c r="E40" s="24"/>
    </row>
    <row r="41" spans="1:5" ht="18" x14ac:dyDescent="0.25">
      <c r="A41" s="6" t="s">
        <v>5</v>
      </c>
      <c r="B41" s="6" t="s">
        <v>6</v>
      </c>
      <c r="C41" s="7" t="s">
        <v>7</v>
      </c>
      <c r="D41" s="7" t="s">
        <v>8</v>
      </c>
      <c r="E41" s="7" t="s">
        <v>9</v>
      </c>
    </row>
    <row r="42" spans="1:5" ht="18" x14ac:dyDescent="0.25">
      <c r="A42" s="14" t="str">
        <f>VLOOKUP(B42,'[1]LISTADO ATM'!$A$2:$C$817,3,0)</f>
        <v>DISTRITO NACIONAL</v>
      </c>
      <c r="B42" s="8">
        <v>541</v>
      </c>
      <c r="C42" s="14" t="str">
        <f>VLOOKUP(B42,'[1]LISTADO ATM'!$A$2:$B$816,2,0)</f>
        <v xml:space="preserve">ATM Oficina Sambil II </v>
      </c>
      <c r="D42" s="14" t="s">
        <v>14</v>
      </c>
      <c r="E42" s="18">
        <v>335786313</v>
      </c>
    </row>
    <row r="43" spans="1:5" ht="18" x14ac:dyDescent="0.25">
      <c r="A43" s="14" t="str">
        <f>VLOOKUP(B43,'[1]LISTADO ATM'!$A$2:$C$817,3,0)</f>
        <v>DISTRITO NACIONAL</v>
      </c>
      <c r="B43" s="8">
        <v>336</v>
      </c>
      <c r="C43" s="14" t="str">
        <f>VLOOKUP(B43,'[1]LISTADO ATM'!$A$2:$B$816,2,0)</f>
        <v>ATM Instituto Nacional de Cancer (incart)</v>
      </c>
      <c r="D43" s="14" t="s">
        <v>14</v>
      </c>
      <c r="E43" s="18">
        <v>335787414</v>
      </c>
    </row>
    <row r="44" spans="1:5" ht="18" x14ac:dyDescent="0.25">
      <c r="A44" s="14" t="e">
        <f>VLOOKUP(B44,'[1]LISTADO ATM'!$A$2:$C$817,3,0)</f>
        <v>#N/A</v>
      </c>
      <c r="B44" s="8">
        <v>600</v>
      </c>
      <c r="C44" s="14" t="s">
        <v>20</v>
      </c>
      <c r="D44" s="14" t="s">
        <v>14</v>
      </c>
      <c r="E44" s="18">
        <v>335787514</v>
      </c>
    </row>
    <row r="45" spans="1:5" ht="18.75" thickBot="1" x14ac:dyDescent="0.3">
      <c r="A45" s="11" t="s">
        <v>12</v>
      </c>
      <c r="B45" s="19">
        <f>COUNT(B42:B44)</f>
        <v>3</v>
      </c>
      <c r="C45" s="17"/>
      <c r="D45" s="9"/>
      <c r="E45" s="10"/>
    </row>
    <row r="46" spans="1:5" ht="15.75" thickBot="1" x14ac:dyDescent="0.3">
      <c r="E46" s="13"/>
    </row>
    <row r="47" spans="1:5" ht="18.75" thickBot="1" x14ac:dyDescent="0.3">
      <c r="A47" s="29" t="s">
        <v>15</v>
      </c>
      <c r="B47" s="30"/>
      <c r="E47" s="13"/>
    </row>
    <row r="48" spans="1:5" ht="18.75" thickBot="1" x14ac:dyDescent="0.3">
      <c r="A48" s="31">
        <f>+B38+B45</f>
        <v>6</v>
      </c>
      <c r="B48" s="32"/>
      <c r="E48" s="13"/>
    </row>
    <row r="49" spans="1:5" ht="15.75" thickBot="1" x14ac:dyDescent="0.3">
      <c r="E49" s="13"/>
    </row>
    <row r="50" spans="1:5" ht="18.75" thickBot="1" x14ac:dyDescent="0.3">
      <c r="A50" s="22" t="s">
        <v>16</v>
      </c>
      <c r="B50" s="23"/>
      <c r="C50" s="23"/>
      <c r="D50" s="23"/>
      <c r="E50" s="24"/>
    </row>
    <row r="51" spans="1:5" ht="18" x14ac:dyDescent="0.25">
      <c r="A51" s="6" t="s">
        <v>5</v>
      </c>
      <c r="B51" s="6" t="s">
        <v>6</v>
      </c>
      <c r="C51" s="12" t="s">
        <v>7</v>
      </c>
      <c r="D51" s="27" t="s">
        <v>8</v>
      </c>
      <c r="E51" s="28"/>
    </row>
    <row r="52" spans="1:5" ht="18" x14ac:dyDescent="0.25">
      <c r="A52" s="8" t="str">
        <f>VLOOKUP(B52,'[1]LISTADO ATM'!$A$2:$C$817,3,0)</f>
        <v>DISTRITO NACIONAL</v>
      </c>
      <c r="B52" s="8">
        <v>812</v>
      </c>
      <c r="C52" s="14" t="str">
        <f>VLOOKUP(B52,'[1]LISTADO ATM'!$A$2:$B$816,2,0)</f>
        <v xml:space="preserve">ATM Canasta del Pueblo </v>
      </c>
      <c r="D52" s="25" t="s">
        <v>17</v>
      </c>
      <c r="E52" s="26"/>
    </row>
    <row r="53" spans="1:5" ht="18" x14ac:dyDescent="0.25">
      <c r="A53" s="8" t="str">
        <f>VLOOKUP(B53,'[1]LISTADO ATM'!$A$2:$C$817,3,0)</f>
        <v>DISTRITO NACIONAL</v>
      </c>
      <c r="B53" s="8">
        <v>971</v>
      </c>
      <c r="C53" s="14" t="str">
        <f>VLOOKUP(B53,'[1]LISTADO ATM'!$A$2:$B$816,2,0)</f>
        <v xml:space="preserve">ATM Club Banreservas I </v>
      </c>
      <c r="D53" s="25" t="s">
        <v>17</v>
      </c>
      <c r="E53" s="26"/>
    </row>
    <row r="54" spans="1:5" ht="18" x14ac:dyDescent="0.25">
      <c r="A54" s="8" t="str">
        <f>VLOOKUP(B54,'[1]LISTADO ATM'!$A$2:$C$817,3,0)</f>
        <v>ESTE</v>
      </c>
      <c r="B54" s="8">
        <v>609</v>
      </c>
      <c r="C54" s="14" t="str">
        <f>VLOOKUP(B54,'[1]LISTADO ATM'!$A$2:$B$816,2,0)</f>
        <v xml:space="preserve">ATM S/M Jumbo (San Pedro) </v>
      </c>
      <c r="D54" s="25" t="s">
        <v>17</v>
      </c>
      <c r="E54" s="26"/>
    </row>
    <row r="55" spans="1:5" ht="18" x14ac:dyDescent="0.25">
      <c r="A55" s="8" t="str">
        <f>VLOOKUP(B55,'[1]LISTADO ATM'!$A$2:$C$817,3,0)</f>
        <v>NORTE</v>
      </c>
      <c r="B55" s="8">
        <v>138</v>
      </c>
      <c r="C55" s="14" t="str">
        <f>VLOOKUP(B55,'[1]LISTADO ATM'!$A$2:$B$816,2,0)</f>
        <v xml:space="preserve">ATM UNP Fantino </v>
      </c>
      <c r="D55" s="25" t="s">
        <v>17</v>
      </c>
      <c r="E55" s="26"/>
    </row>
    <row r="56" spans="1:5" ht="18" x14ac:dyDescent="0.25">
      <c r="A56" s="8" t="str">
        <f>VLOOKUP(B56,'[1]LISTADO ATM'!$A$2:$C$817,3,0)</f>
        <v>NORTE</v>
      </c>
      <c r="B56" s="8">
        <v>380</v>
      </c>
      <c r="C56" s="14" t="str">
        <f>VLOOKUP(B56,'[1]LISTADO ATM'!$A$2:$B$816,2,0)</f>
        <v xml:space="preserve">ATM Oficina Navarrete </v>
      </c>
      <c r="D56" s="25" t="s">
        <v>19</v>
      </c>
      <c r="E56" s="26"/>
    </row>
    <row r="57" spans="1:5" ht="18" x14ac:dyDescent="0.25">
      <c r="A57" s="8" t="str">
        <f>VLOOKUP(B57,'[1]LISTADO ATM'!$A$2:$C$817,3,0)</f>
        <v>ESTE</v>
      </c>
      <c r="B57" s="8">
        <v>651</v>
      </c>
      <c r="C57" s="14" t="str">
        <f>VLOOKUP(B57,'[1]LISTADO ATM'!$A$2:$B$816,2,0)</f>
        <v>ATM Eco Petroleo Romana</v>
      </c>
      <c r="D57" s="25" t="s">
        <v>17</v>
      </c>
      <c r="E57" s="26"/>
    </row>
    <row r="58" spans="1:5" ht="18" x14ac:dyDescent="0.25">
      <c r="A58" s="8" t="str">
        <f>VLOOKUP(B58,'[1]LISTADO ATM'!$A$2:$C$817,3,0)</f>
        <v>NORTE</v>
      </c>
      <c r="B58" s="8">
        <v>737</v>
      </c>
      <c r="C58" s="14" t="str">
        <f>VLOOKUP(B58,'[1]LISTADO ATM'!$A$2:$B$816,2,0)</f>
        <v xml:space="preserve">ATM UNP Cabarete (Puerto Plata) </v>
      </c>
      <c r="D58" s="25" t="s">
        <v>17</v>
      </c>
      <c r="E58" s="26"/>
    </row>
    <row r="59" spans="1:5" ht="18.75" thickBot="1" x14ac:dyDescent="0.3">
      <c r="A59" s="11" t="s">
        <v>12</v>
      </c>
      <c r="B59" s="19">
        <f>COUNT(B52:B58)</f>
        <v>7</v>
      </c>
      <c r="C59" s="17"/>
      <c r="D59" s="39"/>
      <c r="E59" s="41"/>
    </row>
  </sheetData>
  <mergeCells count="19">
    <mergeCell ref="D59:E59"/>
    <mergeCell ref="D53:E53"/>
    <mergeCell ref="D54:E54"/>
    <mergeCell ref="D55:E55"/>
    <mergeCell ref="D56:E56"/>
    <mergeCell ref="D57:E57"/>
    <mergeCell ref="D58:E58"/>
    <mergeCell ref="A1:E1"/>
    <mergeCell ref="A8:E8"/>
    <mergeCell ref="A2:E2"/>
    <mergeCell ref="A3:E3"/>
    <mergeCell ref="C31:E31"/>
    <mergeCell ref="A33:E33"/>
    <mergeCell ref="D52:E52"/>
    <mergeCell ref="D51:E51"/>
    <mergeCell ref="A40:E40"/>
    <mergeCell ref="A47:B47"/>
    <mergeCell ref="A48:B48"/>
    <mergeCell ref="A50:E50"/>
  </mergeCells>
  <phoneticPr fontId="11" type="noConversion"/>
  <conditionalFormatting sqref="B44:B1048576 B1:B28 B30:B42">
    <cfRule type="duplicateValues" dxfId="2" priority="3"/>
  </conditionalFormatting>
  <conditionalFormatting sqref="B43">
    <cfRule type="duplicateValues" dxfId="1" priority="2"/>
  </conditionalFormatting>
  <conditionalFormatting sqref="B29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2021-02-10T03:00:29Z</dcterms:modified>
</cp:coreProperties>
</file>