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10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1" l="1"/>
  <c r="B63" i="1"/>
  <c r="C19" i="1"/>
  <c r="A19" i="1"/>
  <c r="B41" i="1" l="1"/>
  <c r="A27" i="1"/>
  <c r="C27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20" i="1"/>
  <c r="C20" i="1"/>
  <c r="A48" i="1"/>
  <c r="C48" i="1"/>
  <c r="A49" i="1"/>
  <c r="C49" i="1"/>
  <c r="A60" i="1"/>
  <c r="C60" i="1"/>
  <c r="A62" i="1"/>
  <c r="C62" i="1"/>
  <c r="A26" i="1" l="1"/>
  <c r="C26" i="1"/>
  <c r="A47" i="1"/>
  <c r="C47" i="1"/>
  <c r="B21" i="1" l="1"/>
  <c r="A58" i="1"/>
  <c r="C58" i="1"/>
  <c r="A16" i="1"/>
  <c r="C16" i="1"/>
  <c r="A17" i="1"/>
  <c r="C17" i="1"/>
  <c r="A18" i="1"/>
  <c r="C18" i="1"/>
  <c r="A14" i="1" l="1"/>
  <c r="C14" i="1"/>
  <c r="A15" i="1"/>
  <c r="C15" i="1"/>
  <c r="A11" i="1"/>
  <c r="C11" i="1"/>
  <c r="A12" i="1"/>
  <c r="C12" i="1"/>
  <c r="A13" i="1"/>
  <c r="C13" i="1"/>
  <c r="A46" i="1"/>
  <c r="C46" i="1"/>
  <c r="A59" i="1"/>
  <c r="C59" i="1"/>
  <c r="A61" i="1" l="1"/>
  <c r="C61" i="1"/>
  <c r="A25" i="1"/>
  <c r="C25" i="1"/>
  <c r="A28" i="1"/>
  <c r="C28" i="1"/>
  <c r="A45" i="1" l="1"/>
  <c r="C57" i="1" l="1"/>
  <c r="A57" i="1"/>
  <c r="A53" i="1" l="1"/>
  <c r="C10" i="1"/>
  <c r="A10" i="1"/>
</calcChain>
</file>

<file path=xl/sharedStrings.xml><?xml version="1.0" encoding="utf-8"?>
<sst xmlns="http://schemas.openxmlformats.org/spreadsheetml/2006/main" count="71" uniqueCount="20">
  <si>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</si>
  <si>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</si>
  <si>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</si>
  <si>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</si>
  <si>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</si>
  <si>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</si>
  <si>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</si>
  <si>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</si>
  <si>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</si>
  <si>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</si>
  <si>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</si>
  <si>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</si>
  <si>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</si>
  <si>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</si>
  <si>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</si>
  <si>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</si>
  <si>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</si>
  <si>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</si>
  <si>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</si>
  <si>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S/M BRAVO HIPICA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</si>
</sst>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zoomScale="73" zoomScaleNormal="73" workbookViewId="0">
      <selection activeCell="B50" sqref="B50"/>
    </sheetView>
  </sheetViews>
  <sheetFormatPr baseColWidth="10" defaultColWidth="52.7109375" defaultRowHeight="15" x14ac:dyDescent="0.25"/>
  <cols>
    <col min="1" max="1" width="26.7109375" bestFit="1" customWidth="1"/>
    <col min="2" max="2" width="18.140625" style="13" bestFit="1" customWidth="1"/>
    <col min="3" max="3" width="61.85546875" bestFit="1" customWidth="1"/>
    <col min="4" max="4" width="40.85546875" bestFit="1" customWidth="1"/>
    <col min="5" max="5" width="28.140625" customWidth="1"/>
  </cols>
  <sheetData>
    <row r="1" spans="1:5" ht="22.5" x14ac:dyDescent="0.25">
      <c r="A1" s="26" t="s">
        <v>0</v>
      </c>
      <c r="B1" s="27"/>
      <c r="C1" s="27"/>
      <c r="D1" s="27"/>
      <c r="E1" s="28"/>
    </row>
    <row r="2" spans="1:5" ht="22.5" x14ac:dyDescent="0.25">
      <c r="A2" s="26" t="s">
        <v>1</v>
      </c>
      <c r="B2" s="27"/>
      <c r="C2" s="27"/>
      <c r="D2" s="27"/>
      <c r="E2" s="28"/>
    </row>
    <row r="3" spans="1:5" ht="25.5" x14ac:dyDescent="0.25">
      <c r="A3" s="32" t="s">
        <v>0</v>
      </c>
      <c r="B3" s="33"/>
      <c r="C3" s="33"/>
      <c r="D3" s="33"/>
      <c r="E3" s="34"/>
    </row>
    <row r="4" spans="1:5" x14ac:dyDescent="0.25">
      <c r="E4" s="13"/>
    </row>
    <row r="5" spans="1:5" ht="18.75" thickBot="1" x14ac:dyDescent="0.3">
      <c r="A5" s="1" t="s">
        <v>2</v>
      </c>
      <c r="B5" s="2">
        <v>44237.25</v>
      </c>
      <c r="C5" s="3"/>
      <c r="D5" s="4"/>
      <c r="E5" s="5"/>
    </row>
    <row r="6" spans="1:5" ht="18.75" thickBot="1" x14ac:dyDescent="0.3">
      <c r="A6" s="1" t="s">
        <v>3</v>
      </c>
      <c r="B6" s="2">
        <v>44237.708333333336</v>
      </c>
      <c r="C6" s="3"/>
      <c r="D6" s="4"/>
      <c r="E6" s="5"/>
    </row>
    <row r="7" spans="1:5" ht="15.75" thickBot="1" x14ac:dyDescent="0.3">
      <c r="E7" s="13"/>
    </row>
    <row r="8" spans="1:5" ht="18.75" thickBot="1" x14ac:dyDescent="0.3">
      <c r="A8" s="29" t="s">
        <v>4</v>
      </c>
      <c r="B8" s="30"/>
      <c r="C8" s="30"/>
      <c r="D8" s="30"/>
      <c r="E8" s="31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str">
        <f>VLOOKUP(B10,'[1]LISTADO ATM'!$A$2:$C$817,3,0)</f>
        <v>NORTE</v>
      </c>
      <c r="B10" s="8">
        <v>752</v>
      </c>
      <c r="C10" s="8" t="str">
        <f>VLOOKUP(B10,'[1]LISTADO ATM'!$A$2:$B$816,2,0)</f>
        <v xml:space="preserve">ATM UNP Las Carolinas (La Vega) </v>
      </c>
      <c r="D10" s="21" t="s">
        <v>18</v>
      </c>
      <c r="E10" s="18">
        <v>335787667</v>
      </c>
    </row>
    <row r="11" spans="1:5" ht="18" x14ac:dyDescent="0.25">
      <c r="A11" s="8" t="str">
        <f>VLOOKUP(B11,'[1]LISTADO ATM'!$A$2:$C$817,3,0)</f>
        <v>ESTE</v>
      </c>
      <c r="B11" s="8">
        <v>158</v>
      </c>
      <c r="C11" s="8" t="str">
        <f>VLOOKUP(B11,'[1]LISTADO ATM'!$A$2:$B$816,2,0)</f>
        <v xml:space="preserve">ATM Oficina Romana Norte </v>
      </c>
      <c r="D11" s="21" t="s">
        <v>18</v>
      </c>
      <c r="E11" s="18">
        <v>335787268</v>
      </c>
    </row>
    <row r="12" spans="1:5" ht="18" x14ac:dyDescent="0.25">
      <c r="A12" s="8" t="str">
        <f>VLOOKUP(B12,'[1]LISTADO ATM'!$A$2:$C$817,3,0)</f>
        <v>ESTE</v>
      </c>
      <c r="B12" s="8">
        <v>742</v>
      </c>
      <c r="C12" s="8" t="str">
        <f>VLOOKUP(B12,'[1]LISTADO ATM'!$A$2:$B$816,2,0)</f>
        <v xml:space="preserve">ATM Oficina Plaza del Rey (La Romana) </v>
      </c>
      <c r="D12" s="21" t="s">
        <v>18</v>
      </c>
      <c r="E12" s="18">
        <v>335788015</v>
      </c>
    </row>
    <row r="13" spans="1:5" ht="18" x14ac:dyDescent="0.25">
      <c r="A13" s="8" t="str">
        <f>VLOOKUP(B13,'[1]LISTADO ATM'!$A$2:$C$817,3,0)</f>
        <v>DISTRITO NACIONAL</v>
      </c>
      <c r="B13" s="8">
        <v>541</v>
      </c>
      <c r="C13" s="8" t="str">
        <f>VLOOKUP(B13,'[1]LISTADO ATM'!$A$2:$B$816,2,0)</f>
        <v xml:space="preserve">ATM Oficina Sambil II </v>
      </c>
      <c r="D13" s="21" t="s">
        <v>18</v>
      </c>
      <c r="E13" s="18">
        <v>335786313</v>
      </c>
    </row>
    <row r="14" spans="1:5" ht="18" x14ac:dyDescent="0.25">
      <c r="A14" s="8" t="str">
        <f>VLOOKUP(B14,'[1]LISTADO ATM'!$A$2:$C$817,3,0)</f>
        <v>DISTRITO NACIONAL</v>
      </c>
      <c r="B14" s="8">
        <v>336</v>
      </c>
      <c r="C14" s="8" t="str">
        <f>VLOOKUP(B14,'[1]LISTADO ATM'!$A$2:$B$816,2,0)</f>
        <v>ATM Instituto Nacional de Cancer (incart)</v>
      </c>
      <c r="D14" s="21" t="s">
        <v>18</v>
      </c>
      <c r="E14" s="18">
        <v>335787414</v>
      </c>
    </row>
    <row r="15" spans="1:5" ht="18" x14ac:dyDescent="0.25">
      <c r="A15" s="8" t="str">
        <f>VLOOKUP(B15,'[1]LISTADO ATM'!$A$2:$C$817,3,0)</f>
        <v>DISTRITO NACIONAL</v>
      </c>
      <c r="B15" s="8">
        <v>566</v>
      </c>
      <c r="C15" s="8" t="str">
        <f>VLOOKUP(B15,'[1]LISTADO ATM'!$A$2:$B$816,2,0)</f>
        <v xml:space="preserve">ATM Hiper Olé Aut. Duarte </v>
      </c>
      <c r="D15" s="21" t="s">
        <v>18</v>
      </c>
      <c r="E15" s="20">
        <v>335785068</v>
      </c>
    </row>
    <row r="16" spans="1:5" ht="18" x14ac:dyDescent="0.25">
      <c r="A16" s="8" t="str">
        <f>VLOOKUP(B16,'[1]LISTADO ATM'!$A$2:$C$817,3,0)</f>
        <v>DISTRITO NACIONAL</v>
      </c>
      <c r="B16" s="8">
        <v>738</v>
      </c>
      <c r="C16" s="8" t="str">
        <f>VLOOKUP(B16,'[1]LISTADO ATM'!$A$2:$B$816,2,0)</f>
        <v xml:space="preserve">ATM Zona Franca Los Alcarrizos </v>
      </c>
      <c r="D16" s="21" t="s">
        <v>18</v>
      </c>
      <c r="E16" s="18">
        <v>335786322</v>
      </c>
    </row>
    <row r="17" spans="1:5" ht="18" x14ac:dyDescent="0.25">
      <c r="A17" s="8" t="str">
        <f>VLOOKUP(B17,'[1]LISTADO ATM'!$A$2:$C$817,3,0)</f>
        <v>DISTRITO NACIONAL</v>
      </c>
      <c r="B17" s="8">
        <v>486</v>
      </c>
      <c r="C17" s="8" t="str">
        <f>VLOOKUP(B17,'[1]LISTADO ATM'!$A$2:$B$816,2,0)</f>
        <v xml:space="preserve">ATM Olé La Caleta </v>
      </c>
      <c r="D17" s="21" t="s">
        <v>18</v>
      </c>
      <c r="E17" s="18">
        <v>335788035</v>
      </c>
    </row>
    <row r="18" spans="1:5" ht="18" x14ac:dyDescent="0.25">
      <c r="A18" s="8" t="str">
        <f>VLOOKUP(B18,'[1]LISTADO ATM'!$A$2:$C$817,3,0)</f>
        <v>DISTRITO NACIONAL</v>
      </c>
      <c r="B18" s="8">
        <v>578</v>
      </c>
      <c r="C18" s="8" t="str">
        <f>VLOOKUP(B18,'[1]LISTADO ATM'!$A$2:$B$816,2,0)</f>
        <v xml:space="preserve">ATM Procuraduría General de la República </v>
      </c>
      <c r="D18" s="21" t="s">
        <v>18</v>
      </c>
      <c r="E18" s="18">
        <v>335787708</v>
      </c>
    </row>
    <row r="19" spans="1:5" ht="18" x14ac:dyDescent="0.25">
      <c r="A19" s="14" t="str">
        <f>VLOOKUP(B19,'[1]LISTADO ATM'!$A$2:$C$817,3,0)</f>
        <v>NORTE</v>
      </c>
      <c r="B19" s="8">
        <v>151</v>
      </c>
      <c r="C19" s="14" t="str">
        <f>VLOOKUP(B19,'[1]LISTADO ATM'!$A$2:$B$816,2,0)</f>
        <v xml:space="preserve">ATM Oficina Nagua </v>
      </c>
      <c r="D19" s="21" t="s">
        <v>18</v>
      </c>
      <c r="E19" s="18">
        <v>335788681</v>
      </c>
    </row>
    <row r="20" spans="1:5" ht="18" x14ac:dyDescent="0.25">
      <c r="A20" s="8" t="e">
        <f>VLOOKUP(B20,'[1]LISTADO ATM'!$A$2:$C$817,3,0)</f>
        <v>#N/A</v>
      </c>
      <c r="B20" s="8"/>
      <c r="C20" s="8" t="e">
        <f>VLOOKUP(B20,'[1]LISTADO ATM'!$A$2:$B$816,2,0)</f>
        <v>#N/A</v>
      </c>
      <c r="D20" s="21" t="s">
        <v>18</v>
      </c>
      <c r="E20" s="18"/>
    </row>
    <row r="21" spans="1:5" ht="18.75" thickBot="1" x14ac:dyDescent="0.3">
      <c r="A21" s="11" t="s">
        <v>12</v>
      </c>
      <c r="B21" s="19">
        <f>COUNT(B10:B20)</f>
        <v>10</v>
      </c>
      <c r="C21" s="22"/>
      <c r="D21" s="35"/>
      <c r="E21" s="23"/>
    </row>
    <row r="22" spans="1:5" ht="15.75" thickBot="1" x14ac:dyDescent="0.3">
      <c r="E22" s="13"/>
    </row>
    <row r="23" spans="1:5" ht="18.75" thickBot="1" x14ac:dyDescent="0.3">
      <c r="A23" s="29" t="s">
        <v>10</v>
      </c>
      <c r="B23" s="30"/>
      <c r="C23" s="30"/>
      <c r="D23" s="30"/>
      <c r="E23" s="31"/>
    </row>
    <row r="24" spans="1:5" ht="18" x14ac:dyDescent="0.25">
      <c r="A24" s="6" t="s">
        <v>5</v>
      </c>
      <c r="B24" s="6" t="s">
        <v>6</v>
      </c>
      <c r="C24" s="7" t="s">
        <v>7</v>
      </c>
      <c r="D24" s="7" t="s">
        <v>8</v>
      </c>
      <c r="E24" s="7" t="s">
        <v>9</v>
      </c>
    </row>
    <row r="25" spans="1:5" ht="18" x14ac:dyDescent="0.25">
      <c r="A25" s="8" t="str">
        <f>VLOOKUP(B25,'[1]LISTADO ATM'!$A$2:$C$817,3,0)</f>
        <v>DISTRITO NACIONAL</v>
      </c>
      <c r="B25" s="8">
        <v>967</v>
      </c>
      <c r="C25" s="14" t="str">
        <f>VLOOKUP(B25,'[1]LISTADO ATM'!$A$2:$B$816,2,0)</f>
        <v xml:space="preserve">ATM UNP Hiper Olé Autopista Duarte </v>
      </c>
      <c r="D25" s="15" t="s">
        <v>11</v>
      </c>
      <c r="E25" s="18">
        <v>335787748</v>
      </c>
    </row>
    <row r="26" spans="1:5" ht="18" x14ac:dyDescent="0.25">
      <c r="A26" s="8" t="str">
        <f>VLOOKUP(B26,'[1]LISTADO ATM'!$A$2:$C$817,3,0)</f>
        <v>NORTE</v>
      </c>
      <c r="B26" s="8">
        <v>154</v>
      </c>
      <c r="C26" s="14" t="str">
        <f>VLOOKUP(B26,'[1]LISTADO ATM'!$A$2:$B$816,2,0)</f>
        <v xml:space="preserve">ATM Oficina Sánchez </v>
      </c>
      <c r="D26" s="15" t="s">
        <v>11</v>
      </c>
      <c r="E26" s="18">
        <v>335788700</v>
      </c>
    </row>
    <row r="27" spans="1:5" ht="18" x14ac:dyDescent="0.25">
      <c r="A27" s="8" t="str">
        <f>VLOOKUP(B27,'[1]LISTADO ATM'!$A$2:$C$817,3,0)</f>
        <v>DISTRITO NACIONAL</v>
      </c>
      <c r="B27" s="8">
        <v>231</v>
      </c>
      <c r="C27" s="14" t="str">
        <f>VLOOKUP(B27,'[1]LISTADO ATM'!$A$2:$B$816,2,0)</f>
        <v xml:space="preserve">ATM Oficina Zona Oriental </v>
      </c>
      <c r="D27" s="15" t="s">
        <v>11</v>
      </c>
      <c r="E27" s="18">
        <v>335788899</v>
      </c>
    </row>
    <row r="28" spans="1:5" ht="18" x14ac:dyDescent="0.25">
      <c r="A28" s="8" t="str">
        <f>VLOOKUP(B28,'[1]LISTADO ATM'!$A$2:$C$817,3,0)</f>
        <v>DISTRITO NACIONAL</v>
      </c>
      <c r="B28" s="8">
        <v>835</v>
      </c>
      <c r="C28" s="14" t="str">
        <f>VLOOKUP(B28,'[1]LISTADO ATM'!$A$2:$B$816,2,0)</f>
        <v xml:space="preserve">ATM UNP Megacentro </v>
      </c>
      <c r="D28" s="15" t="s">
        <v>11</v>
      </c>
      <c r="E28" s="18">
        <v>335788781</v>
      </c>
    </row>
    <row r="29" spans="1:5" ht="18" x14ac:dyDescent="0.25">
      <c r="A29" s="8" t="str">
        <f>VLOOKUP(B29,'[1]LISTADO ATM'!$A$2:$C$817,3,0)</f>
        <v>NORTE</v>
      </c>
      <c r="B29" s="8">
        <v>645</v>
      </c>
      <c r="C29" s="14" t="str">
        <f>VLOOKUP(B29,'[1]LISTADO ATM'!$A$2:$B$816,2,0)</f>
        <v xml:space="preserve">ATM UNP Cabrera </v>
      </c>
      <c r="D29" s="15" t="s">
        <v>11</v>
      </c>
      <c r="E29" s="18">
        <v>335788932</v>
      </c>
    </row>
    <row r="30" spans="1:5" ht="18" x14ac:dyDescent="0.25">
      <c r="A30" s="8" t="e">
        <f>VLOOKUP(B30,'[1]LISTADO ATM'!$A$2:$C$817,3,0)</f>
        <v>#N/A</v>
      </c>
      <c r="B30" s="8"/>
      <c r="C30" s="14" t="e">
        <f>VLOOKUP(B30,'[1]LISTADO ATM'!$A$2:$B$816,2,0)</f>
        <v>#N/A</v>
      </c>
      <c r="D30" s="15" t="s">
        <v>11</v>
      </c>
      <c r="E30" s="18"/>
    </row>
    <row r="31" spans="1:5" ht="18" x14ac:dyDescent="0.25">
      <c r="A31" s="8" t="e">
        <f>VLOOKUP(B31,'[1]LISTADO ATM'!$A$2:$C$817,3,0)</f>
        <v>#N/A</v>
      </c>
      <c r="B31" s="8"/>
      <c r="C31" s="14" t="e">
        <f>VLOOKUP(B31,'[1]LISTADO ATM'!$A$2:$B$816,2,0)</f>
        <v>#N/A</v>
      </c>
      <c r="D31" s="15" t="s">
        <v>11</v>
      </c>
      <c r="E31" s="18"/>
    </row>
    <row r="32" spans="1:5" ht="18" x14ac:dyDescent="0.25">
      <c r="A32" s="8" t="e">
        <f>VLOOKUP(B32,'[1]LISTADO ATM'!$A$2:$C$817,3,0)</f>
        <v>#N/A</v>
      </c>
      <c r="B32" s="8"/>
      <c r="C32" s="14" t="e">
        <f>VLOOKUP(B32,'[1]LISTADO ATM'!$A$2:$B$816,2,0)</f>
        <v>#N/A</v>
      </c>
      <c r="D32" s="15" t="s">
        <v>11</v>
      </c>
      <c r="E32" s="18"/>
    </row>
    <row r="33" spans="1:5" ht="18" x14ac:dyDescent="0.25">
      <c r="A33" s="8" t="e">
        <f>VLOOKUP(B33,'[1]LISTADO ATM'!$A$2:$C$817,3,0)</f>
        <v>#N/A</v>
      </c>
      <c r="B33" s="8"/>
      <c r="C33" s="14" t="e">
        <f>VLOOKUP(B33,'[1]LISTADO ATM'!$A$2:$B$816,2,0)</f>
        <v>#N/A</v>
      </c>
      <c r="D33" s="15" t="s">
        <v>11</v>
      </c>
      <c r="E33" s="18"/>
    </row>
    <row r="34" spans="1:5" ht="18" x14ac:dyDescent="0.25">
      <c r="A34" s="8" t="e">
        <f>VLOOKUP(B34,'[1]LISTADO ATM'!$A$2:$C$817,3,0)</f>
        <v>#N/A</v>
      </c>
      <c r="B34" s="8"/>
      <c r="C34" s="14" t="e">
        <f>VLOOKUP(B34,'[1]LISTADO ATM'!$A$2:$B$816,2,0)</f>
        <v>#N/A</v>
      </c>
      <c r="D34" s="15" t="s">
        <v>11</v>
      </c>
      <c r="E34" s="18"/>
    </row>
    <row r="35" spans="1:5" ht="18" x14ac:dyDescent="0.25">
      <c r="A35" s="8" t="e">
        <f>VLOOKUP(B35,'[1]LISTADO ATM'!$A$2:$C$817,3,0)</f>
        <v>#N/A</v>
      </c>
      <c r="B35" s="8"/>
      <c r="C35" s="14" t="e">
        <f>VLOOKUP(B35,'[1]LISTADO ATM'!$A$2:$B$816,2,0)</f>
        <v>#N/A</v>
      </c>
      <c r="D35" s="15" t="s">
        <v>11</v>
      </c>
      <c r="E35" s="18"/>
    </row>
    <row r="36" spans="1:5" ht="18" x14ac:dyDescent="0.25">
      <c r="A36" s="8" t="e">
        <f>VLOOKUP(B36,'[1]LISTADO ATM'!$A$2:$C$817,3,0)</f>
        <v>#N/A</v>
      </c>
      <c r="B36" s="8"/>
      <c r="C36" s="14" t="e">
        <f>VLOOKUP(B36,'[1]LISTADO ATM'!$A$2:$B$816,2,0)</f>
        <v>#N/A</v>
      </c>
      <c r="D36" s="15" t="s">
        <v>11</v>
      </c>
      <c r="E36" s="18"/>
    </row>
    <row r="37" spans="1:5" ht="18" x14ac:dyDescent="0.25">
      <c r="A37" s="8" t="e">
        <f>VLOOKUP(B37,'[1]LISTADO ATM'!$A$2:$C$817,3,0)</f>
        <v>#N/A</v>
      </c>
      <c r="B37" s="8"/>
      <c r="C37" s="14" t="e">
        <f>VLOOKUP(B37,'[1]LISTADO ATM'!$A$2:$B$816,2,0)</f>
        <v>#N/A</v>
      </c>
      <c r="D37" s="15" t="s">
        <v>11</v>
      </c>
      <c r="E37" s="18"/>
    </row>
    <row r="38" spans="1:5" ht="18" x14ac:dyDescent="0.25">
      <c r="A38" s="8" t="e">
        <f>VLOOKUP(B38,'[1]LISTADO ATM'!$A$2:$C$817,3,0)</f>
        <v>#N/A</v>
      </c>
      <c r="B38" s="8"/>
      <c r="C38" s="14" t="e">
        <f>VLOOKUP(B38,'[1]LISTADO ATM'!$A$2:$B$816,2,0)</f>
        <v>#N/A</v>
      </c>
      <c r="D38" s="15" t="s">
        <v>11</v>
      </c>
      <c r="E38" s="18"/>
    </row>
    <row r="39" spans="1:5" ht="18" x14ac:dyDescent="0.25">
      <c r="A39" s="8" t="e">
        <f>VLOOKUP(B39,'[1]LISTADO ATM'!$A$2:$C$817,3,0)</f>
        <v>#N/A</v>
      </c>
      <c r="B39" s="8"/>
      <c r="C39" s="14" t="e">
        <f>VLOOKUP(B39,'[1]LISTADO ATM'!$A$2:$B$816,2,0)</f>
        <v>#N/A</v>
      </c>
      <c r="D39" s="15" t="s">
        <v>11</v>
      </c>
      <c r="E39" s="18"/>
    </row>
    <row r="40" spans="1:5" ht="18" x14ac:dyDescent="0.25">
      <c r="A40" s="8" t="e">
        <f>VLOOKUP(B40,'[1]LISTADO ATM'!$A$2:$C$817,3,0)</f>
        <v>#N/A</v>
      </c>
      <c r="B40" s="8"/>
      <c r="C40" s="14" t="e">
        <f>VLOOKUP(B40,'[1]LISTADO ATM'!$A$2:$B$816,2,0)</f>
        <v>#N/A</v>
      </c>
      <c r="D40" s="15" t="s">
        <v>11</v>
      </c>
      <c r="E40" s="18"/>
    </row>
    <row r="41" spans="1:5" ht="18.75" thickBot="1" x14ac:dyDescent="0.3">
      <c r="A41" s="16" t="s">
        <v>12</v>
      </c>
      <c r="B41" s="19">
        <f>COUNT(B25:B40)</f>
        <v>5</v>
      </c>
      <c r="C41" s="17"/>
      <c r="D41" s="17"/>
      <c r="E41" s="17"/>
    </row>
    <row r="42" spans="1:5" ht="15.75" thickBot="1" x14ac:dyDescent="0.3">
      <c r="E42" s="13"/>
    </row>
    <row r="43" spans="1:5" ht="18.75" thickBot="1" x14ac:dyDescent="0.3">
      <c r="A43" s="29" t="s">
        <v>13</v>
      </c>
      <c r="B43" s="30"/>
      <c r="C43" s="30"/>
      <c r="D43" s="30"/>
      <c r="E43" s="31"/>
    </row>
    <row r="44" spans="1:5" ht="18" x14ac:dyDescent="0.25">
      <c r="A44" s="6" t="s">
        <v>5</v>
      </c>
      <c r="B44" s="6" t="s">
        <v>6</v>
      </c>
      <c r="C44" s="7" t="s">
        <v>7</v>
      </c>
      <c r="D44" s="7" t="s">
        <v>8</v>
      </c>
      <c r="E44" s="7" t="s">
        <v>9</v>
      </c>
    </row>
    <row r="45" spans="1:5" ht="18" x14ac:dyDescent="0.25">
      <c r="A45" s="14" t="e">
        <f>VLOOKUP(B45,'[1]LISTADO ATM'!$A$2:$C$817,3,0)</f>
        <v>#N/A</v>
      </c>
      <c r="B45" s="8">
        <v>600</v>
      </c>
      <c r="C45" s="14" t="s">
        <v>19</v>
      </c>
      <c r="D45" s="14" t="s">
        <v>14</v>
      </c>
      <c r="E45" s="18">
        <v>335787514</v>
      </c>
    </row>
    <row r="46" spans="1:5" ht="18" x14ac:dyDescent="0.25">
      <c r="A46" s="14" t="str">
        <f>VLOOKUP(B46,'[1]LISTADO ATM'!$A$2:$C$817,3,0)</f>
        <v>SUR</v>
      </c>
      <c r="B46" s="8">
        <v>817</v>
      </c>
      <c r="C46" s="14" t="str">
        <f>VLOOKUP(B46,'[1]LISTADO ATM'!$A$2:$B$816,2,0)</f>
        <v xml:space="preserve">ATM Ayuntamiento Sabana Larga (San José de Ocoa) </v>
      </c>
      <c r="D46" s="14" t="s">
        <v>14</v>
      </c>
      <c r="E46" s="18">
        <v>335788350</v>
      </c>
    </row>
    <row r="47" spans="1:5" ht="18" x14ac:dyDescent="0.25">
      <c r="A47" s="14" t="e">
        <f>VLOOKUP(B47,'[1]LISTADO ATM'!$A$2:$C$817,3,0)</f>
        <v>#N/A</v>
      </c>
      <c r="B47" s="8"/>
      <c r="C47" s="14" t="e">
        <f>VLOOKUP(B47,'[1]LISTADO ATM'!$A$2:$B$816,2,0)</f>
        <v>#N/A</v>
      </c>
      <c r="D47" s="14" t="s">
        <v>14</v>
      </c>
      <c r="E47" s="18"/>
    </row>
    <row r="48" spans="1:5" ht="18" x14ac:dyDescent="0.25">
      <c r="A48" s="14" t="e">
        <f>VLOOKUP(B48,'[1]LISTADO ATM'!$A$2:$C$817,3,0)</f>
        <v>#N/A</v>
      </c>
      <c r="B48" s="8"/>
      <c r="C48" s="14" t="e">
        <f>VLOOKUP(B48,'[1]LISTADO ATM'!$A$2:$B$816,2,0)</f>
        <v>#N/A</v>
      </c>
      <c r="D48" s="14" t="s">
        <v>14</v>
      </c>
      <c r="E48" s="18"/>
    </row>
    <row r="49" spans="1:5" ht="18" x14ac:dyDescent="0.25">
      <c r="A49" s="14" t="e">
        <f>VLOOKUP(B49,'[1]LISTADO ATM'!$A$2:$C$817,3,0)</f>
        <v>#N/A</v>
      </c>
      <c r="B49" s="8"/>
      <c r="C49" s="14" t="e">
        <f>VLOOKUP(B49,'[1]LISTADO ATM'!$A$2:$B$816,2,0)</f>
        <v>#N/A</v>
      </c>
      <c r="D49" s="14" t="s">
        <v>14</v>
      </c>
      <c r="E49" s="18"/>
    </row>
    <row r="50" spans="1:5" ht="18.75" thickBot="1" x14ac:dyDescent="0.3">
      <c r="A50" s="11" t="s">
        <v>12</v>
      </c>
      <c r="B50" s="19" t="b">
        <f>B18=COUNT(B45:B49)</f>
        <v>0</v>
      </c>
      <c r="C50" s="17"/>
      <c r="D50" s="9"/>
      <c r="E50" s="10"/>
    </row>
    <row r="51" spans="1:5" ht="15.75" thickBot="1" x14ac:dyDescent="0.3">
      <c r="E51" s="13"/>
    </row>
    <row r="52" spans="1:5" ht="18.75" thickBot="1" x14ac:dyDescent="0.3">
      <c r="A52" s="38" t="s">
        <v>15</v>
      </c>
      <c r="B52" s="39"/>
      <c r="E52" s="13"/>
    </row>
    <row r="53" spans="1:5" ht="18.75" thickBot="1" x14ac:dyDescent="0.3">
      <c r="A53" s="40">
        <f>+B41+B50</f>
        <v>5</v>
      </c>
      <c r="B53" s="41"/>
      <c r="E53" s="13"/>
    </row>
    <row r="54" spans="1:5" ht="15.75" thickBot="1" x14ac:dyDescent="0.3">
      <c r="E54" s="13"/>
    </row>
    <row r="55" spans="1:5" ht="18.75" thickBot="1" x14ac:dyDescent="0.3">
      <c r="A55" s="29" t="s">
        <v>16</v>
      </c>
      <c r="B55" s="30"/>
      <c r="C55" s="30"/>
      <c r="D55" s="30"/>
      <c r="E55" s="31"/>
    </row>
    <row r="56" spans="1:5" ht="18" x14ac:dyDescent="0.25">
      <c r="A56" s="6" t="s">
        <v>5</v>
      </c>
      <c r="B56" s="6" t="s">
        <v>6</v>
      </c>
      <c r="C56" s="12" t="s">
        <v>7</v>
      </c>
      <c r="D56" s="36" t="s">
        <v>8</v>
      </c>
      <c r="E56" s="37"/>
    </row>
    <row r="57" spans="1:5" ht="18" x14ac:dyDescent="0.25">
      <c r="A57" s="8" t="str">
        <f>VLOOKUP(B57,'[1]LISTADO ATM'!$A$2:$C$817,3,0)</f>
        <v>ESTE</v>
      </c>
      <c r="B57" s="8">
        <v>651</v>
      </c>
      <c r="C57" s="14" t="str">
        <f>VLOOKUP(B57,'[1]LISTADO ATM'!$A$2:$B$816,2,0)</f>
        <v>ATM Eco Petroleo Romana</v>
      </c>
      <c r="D57" s="24" t="s">
        <v>17</v>
      </c>
      <c r="E57" s="25"/>
    </row>
    <row r="58" spans="1:5" ht="18" x14ac:dyDescent="0.25">
      <c r="A58" s="8" t="str">
        <f>VLOOKUP(B58,'[1]LISTADO ATM'!$A$2:$C$817,3,0)</f>
        <v>NORTE</v>
      </c>
      <c r="B58" s="8">
        <v>944</v>
      </c>
      <c r="C58" s="14" t="str">
        <f>VLOOKUP(B58,'[1]LISTADO ATM'!$A$2:$B$816,2,0)</f>
        <v xml:space="preserve">ATM UNP Mao </v>
      </c>
      <c r="D58" s="24" t="s">
        <v>17</v>
      </c>
      <c r="E58" s="25"/>
    </row>
    <row r="59" spans="1:5" ht="18" x14ac:dyDescent="0.25">
      <c r="A59" s="8" t="str">
        <f>VLOOKUP(B59,'[1]LISTADO ATM'!$A$2:$C$817,3,0)</f>
        <v>DISTRITO NACIONAL</v>
      </c>
      <c r="B59" s="8">
        <v>382</v>
      </c>
      <c r="C59" s="14" t="str">
        <f>VLOOKUP(B59,'[1]LISTADO ATM'!$A$2:$B$816,2,0)</f>
        <v>ATM Estación del Metro María Montés</v>
      </c>
      <c r="D59" s="24" t="s">
        <v>17</v>
      </c>
      <c r="E59" s="25"/>
    </row>
    <row r="60" spans="1:5" ht="18" x14ac:dyDescent="0.25">
      <c r="A60" s="8" t="str">
        <f>VLOOKUP(B60,'[1]LISTADO ATM'!$A$2:$C$817,3,0)</f>
        <v>DISTRITO NACIONAL</v>
      </c>
      <c r="B60" s="8">
        <v>410</v>
      </c>
      <c r="C60" s="14" t="str">
        <f>VLOOKUP(B60,'[1]LISTADO ATM'!$A$2:$B$816,2,0)</f>
        <v xml:space="preserve">ATM Oficina Las Palmas de Herrera II </v>
      </c>
      <c r="D60" s="24" t="s">
        <v>17</v>
      </c>
      <c r="E60" s="25"/>
    </row>
    <row r="61" spans="1:5" ht="18" x14ac:dyDescent="0.25">
      <c r="A61" s="8" t="str">
        <f>VLOOKUP(B61,'[1]LISTADO ATM'!$A$2:$C$817,3,0)</f>
        <v>DISTRITO NACIONAL</v>
      </c>
      <c r="B61" s="8">
        <v>85</v>
      </c>
      <c r="C61" s="14" t="str">
        <f>VLOOKUP(B61,'[1]LISTADO ATM'!$A$2:$B$816,2,0)</f>
        <v xml:space="preserve">ATM Oficina San Isidro (Fuerza Aérea) </v>
      </c>
      <c r="D61" s="24" t="s">
        <v>17</v>
      </c>
      <c r="E61" s="25"/>
    </row>
    <row r="62" spans="1:5" ht="18" x14ac:dyDescent="0.25">
      <c r="A62" s="8" t="e">
        <f>VLOOKUP(B62,'[1]LISTADO ATM'!$A$2:$C$817,3,0)</f>
        <v>#N/A</v>
      </c>
      <c r="B62" s="8"/>
      <c r="C62" s="14" t="e">
        <f>VLOOKUP(B62,'[1]LISTADO ATM'!$A$2:$B$816,2,0)</f>
        <v>#N/A</v>
      </c>
      <c r="D62" s="24"/>
      <c r="E62" s="25"/>
    </row>
    <row r="63" spans="1:5" ht="18.75" thickBot="1" x14ac:dyDescent="0.3">
      <c r="A63" s="11" t="s">
        <v>12</v>
      </c>
      <c r="B63" s="19">
        <f>COUNT(B57:B62)</f>
        <v>5</v>
      </c>
      <c r="C63" s="17"/>
      <c r="D63" s="22"/>
      <c r="E63" s="23"/>
    </row>
  </sheetData>
  <mergeCells count="18">
    <mergeCell ref="A23:E23"/>
    <mergeCell ref="D56:E56"/>
    <mergeCell ref="A43:E43"/>
    <mergeCell ref="A52:B52"/>
    <mergeCell ref="A53:B53"/>
    <mergeCell ref="A55:E55"/>
    <mergeCell ref="A1:E1"/>
    <mergeCell ref="A8:E8"/>
    <mergeCell ref="A2:E2"/>
    <mergeCell ref="A3:E3"/>
    <mergeCell ref="C21:E21"/>
    <mergeCell ref="D63:E63"/>
    <mergeCell ref="D57:E57"/>
    <mergeCell ref="D61:E61"/>
    <mergeCell ref="D62:E62"/>
    <mergeCell ref="D59:E59"/>
    <mergeCell ref="D58:E58"/>
    <mergeCell ref="D60:E60"/>
  </mergeCells>
  <phoneticPr fontId="11" type="noConversion"/>
  <conditionalFormatting sqref="B41:B1048576 B1:B18 B20:B28">
    <cfRule type="duplicateValues" dxfId="20" priority="27"/>
  </conditionalFormatting>
  <conditionalFormatting sqref="E58">
    <cfRule type="duplicateValues" dxfId="19" priority="20"/>
  </conditionalFormatting>
  <conditionalFormatting sqref="E59">
    <cfRule type="duplicateValues" dxfId="18" priority="19"/>
  </conditionalFormatting>
  <conditionalFormatting sqref="E60">
    <cfRule type="duplicateValues" dxfId="17" priority="17"/>
  </conditionalFormatting>
  <conditionalFormatting sqref="B29:B30">
    <cfRule type="duplicateValues" dxfId="16" priority="16"/>
  </conditionalFormatting>
  <conditionalFormatting sqref="E29:E30">
    <cfRule type="duplicateValues" dxfId="15" priority="15"/>
  </conditionalFormatting>
  <conditionalFormatting sqref="B31:B32">
    <cfRule type="duplicateValues" dxfId="14" priority="14"/>
  </conditionalFormatting>
  <conditionalFormatting sqref="E31:E32">
    <cfRule type="duplicateValues" dxfId="13" priority="13"/>
  </conditionalFormatting>
  <conditionalFormatting sqref="B33:B34">
    <cfRule type="duplicateValues" dxfId="12" priority="12"/>
  </conditionalFormatting>
  <conditionalFormatting sqref="E33:E34">
    <cfRule type="duplicateValues" dxfId="11" priority="11"/>
  </conditionalFormatting>
  <conditionalFormatting sqref="B35:B36">
    <cfRule type="duplicateValues" dxfId="10" priority="10"/>
  </conditionalFormatting>
  <conditionalFormatting sqref="E35:E36">
    <cfRule type="duplicateValues" dxfId="9" priority="9"/>
  </conditionalFormatting>
  <conditionalFormatting sqref="B37:B38">
    <cfRule type="duplicateValues" dxfId="8" priority="8"/>
  </conditionalFormatting>
  <conditionalFormatting sqref="E37:E38">
    <cfRule type="duplicateValues" dxfId="7" priority="7"/>
  </conditionalFormatting>
  <conditionalFormatting sqref="B39:B40">
    <cfRule type="duplicateValues" dxfId="6" priority="6"/>
  </conditionalFormatting>
  <conditionalFormatting sqref="E39:E40">
    <cfRule type="duplicateValues" dxfId="5" priority="5"/>
  </conditionalFormatting>
  <conditionalFormatting sqref="B1:B18 B20:B1048576">
    <cfRule type="duplicateValues" dxfId="4" priority="4"/>
  </conditionalFormatting>
  <conditionalFormatting sqref="B19">
    <cfRule type="duplicateValues" dxfId="3" priority="3"/>
  </conditionalFormatting>
  <conditionalFormatting sqref="E19">
    <cfRule type="duplicateValues" dxfId="2" priority="2"/>
  </conditionalFormatting>
  <conditionalFormatting sqref="B19">
    <cfRule type="duplicateValues" dxfId="1" priority="1"/>
  </conditionalFormatting>
  <conditionalFormatting sqref="E61:E1048576 E1:E18 E41:E57 E20:E28">
    <cfRule type="duplicateValues" dxfId="0" priority="3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2021-02-11T01:47:18Z</dcterms:modified>
</cp:coreProperties>
</file>