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10\"/>
    </mc:Choice>
  </mc:AlternateContent>
  <bookViews>
    <workbookView xWindow="0" yWindow="0" windowWidth="15270" windowHeight="457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9" i="1" l="1"/>
  <c r="A40" i="1"/>
  <c r="A41" i="1"/>
  <c r="C39" i="1"/>
  <c r="C40" i="1"/>
  <c r="C41" i="1"/>
  <c r="A24" i="1"/>
  <c r="C24" i="1"/>
  <c r="B43" i="1" l="1"/>
  <c r="B11" i="1"/>
  <c r="C23" i="1"/>
  <c r="A23" i="1"/>
  <c r="B26" i="1" l="1"/>
  <c r="A25" i="1"/>
  <c r="B18" i="1"/>
  <c r="C17" i="1"/>
  <c r="A17" i="1"/>
  <c r="C37" i="1" l="1"/>
  <c r="C38" i="1"/>
  <c r="A37" i="1"/>
  <c r="A38" i="1"/>
  <c r="C36" i="1"/>
  <c r="A36" i="1"/>
  <c r="C34" i="1"/>
  <c r="C35" i="1"/>
  <c r="C42" i="1"/>
  <c r="A34" i="1"/>
  <c r="A35" i="1"/>
  <c r="A42" i="1"/>
  <c r="C33" i="1" l="1"/>
  <c r="A33" i="1"/>
  <c r="C22" i="1"/>
  <c r="A22" i="1"/>
  <c r="A29" i="1"/>
  <c r="C16" i="1"/>
  <c r="A16" i="1"/>
  <c r="C15" i="1"/>
  <c r="A15" i="1"/>
  <c r="C10" i="1"/>
  <c r="A10" i="1"/>
</calcChain>
</file>

<file path=xl/sharedStrings.xml><?xml version="1.0" encoding="utf-8"?>
<sst xmlns="http://schemas.openxmlformats.org/spreadsheetml/2006/main" count="52" uniqueCount="22">
  <si>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</si>
  <si>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</si>
  <si>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</si>
  <si>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</si>
  <si>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</si>
  <si>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</si>
  <si>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</si>
  <si>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</si>
  <si>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</si>
  <si>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</si>
  <si>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</si>
  <si>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</si>
  <si>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</si>
  <si>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</si>
  <si>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</si>
  <si>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</si>
  <si>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</si>
  <si>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</si>
  <si>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</si>
  <si>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Vacías y 1 Fallando</t>
  </si>
  <si>
    <t>S/M BRAVO HIPICA</t>
  </si>
  <si>
    <t>1 Gavetas Vacías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</si>
</sst>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zoomScale="73" zoomScaleNormal="73" workbookViewId="0">
      <selection sqref="A1:E43"/>
    </sheetView>
  </sheetViews>
  <sheetFormatPr baseColWidth="10" defaultColWidth="52.7109375" defaultRowHeight="15" x14ac:dyDescent="0.25"/>
  <cols>
    <col min="1" max="1" width="26.7109375" bestFit="1" customWidth="1"/>
    <col min="2" max="2" width="18.140625" style="13" bestFit="1" customWidth="1"/>
    <col min="3" max="3" width="61.85546875" bestFit="1" customWidth="1"/>
    <col min="4" max="4" width="40.85546875" bestFit="1" customWidth="1"/>
    <col min="5" max="5" width="28.140625" customWidth="1"/>
  </cols>
  <sheetData>
    <row r="1" spans="1:5" ht="22.5" x14ac:dyDescent="0.25">
      <c r="A1" s="26" t="s">
        <v>0</v>
      </c>
      <c r="B1" s="27"/>
      <c r="C1" s="27"/>
      <c r="D1" s="27"/>
      <c r="E1" s="28"/>
    </row>
    <row r="2" spans="1:5" ht="22.5" x14ac:dyDescent="0.25">
      <c r="A2" s="26" t="s">
        <v>1</v>
      </c>
      <c r="B2" s="27"/>
      <c r="C2" s="27"/>
      <c r="D2" s="27"/>
      <c r="E2" s="28"/>
    </row>
    <row r="3" spans="1:5" ht="25.5" x14ac:dyDescent="0.25">
      <c r="A3" s="32" t="s">
        <v>0</v>
      </c>
      <c r="B3" s="33"/>
      <c r="C3" s="33"/>
      <c r="D3" s="33"/>
      <c r="E3" s="34"/>
    </row>
    <row r="4" spans="1:5" x14ac:dyDescent="0.25">
      <c r="E4" s="13"/>
    </row>
    <row r="5" spans="1:5" ht="18.75" thickBot="1" x14ac:dyDescent="0.3">
      <c r="A5" s="1" t="s">
        <v>2</v>
      </c>
      <c r="B5" s="2">
        <v>44236.708333333336</v>
      </c>
      <c r="C5" s="3"/>
      <c r="D5" s="4"/>
      <c r="E5" s="5"/>
    </row>
    <row r="6" spans="1:5" ht="18.75" thickBot="1" x14ac:dyDescent="0.3">
      <c r="A6" s="1" t="s">
        <v>3</v>
      </c>
      <c r="B6" s="2">
        <v>44237.25</v>
      </c>
      <c r="C6" s="3"/>
      <c r="D6" s="4"/>
      <c r="E6" s="5"/>
    </row>
    <row r="7" spans="1:5" ht="15.75" thickBot="1" x14ac:dyDescent="0.3">
      <c r="E7" s="13"/>
    </row>
    <row r="8" spans="1:5" ht="18.75" thickBot="1" x14ac:dyDescent="0.3">
      <c r="A8" s="29" t="s">
        <v>4</v>
      </c>
      <c r="B8" s="30"/>
      <c r="C8" s="30"/>
      <c r="D8" s="30"/>
      <c r="E8" s="31"/>
    </row>
    <row r="9" spans="1:5" ht="18" x14ac:dyDescent="0.25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8" t="e">
        <f>VLOOKUP(B10,'[1]LISTADO ATM'!$A$2:$C$817,3,0)</f>
        <v>#N/A</v>
      </c>
      <c r="B10" s="8"/>
      <c r="C10" s="8" t="e">
        <f>VLOOKUP(B10,'[1]LISTADO ATM'!$A$2:$B$816,2,0)</f>
        <v>#N/A</v>
      </c>
      <c r="D10" s="21" t="s">
        <v>18</v>
      </c>
      <c r="E10" s="18"/>
    </row>
    <row r="11" spans="1:5" ht="18.75" thickBot="1" x14ac:dyDescent="0.3">
      <c r="A11" s="11" t="s">
        <v>12</v>
      </c>
      <c r="B11" s="19">
        <f>COUNT(B10:B10)</f>
        <v>0</v>
      </c>
      <c r="C11" s="22"/>
      <c r="D11" s="35"/>
      <c r="E11" s="23"/>
    </row>
    <row r="12" spans="1:5" ht="15.75" thickBot="1" x14ac:dyDescent="0.3">
      <c r="E12" s="13"/>
    </row>
    <row r="13" spans="1:5" ht="18.75" thickBot="1" x14ac:dyDescent="0.3">
      <c r="A13" s="29" t="s">
        <v>10</v>
      </c>
      <c r="B13" s="30"/>
      <c r="C13" s="30"/>
      <c r="D13" s="30"/>
      <c r="E13" s="31"/>
    </row>
    <row r="14" spans="1:5" ht="18" x14ac:dyDescent="0.25">
      <c r="A14" s="6" t="s">
        <v>5</v>
      </c>
      <c r="B14" s="6" t="s">
        <v>6</v>
      </c>
      <c r="C14" s="7" t="s">
        <v>7</v>
      </c>
      <c r="D14" s="7" t="s">
        <v>8</v>
      </c>
      <c r="E14" s="7" t="s">
        <v>9</v>
      </c>
    </row>
    <row r="15" spans="1:5" ht="18" x14ac:dyDescent="0.25">
      <c r="A15" s="8" t="str">
        <f>VLOOKUP(B15,'[1]LISTADO ATM'!$A$2:$C$817,3,0)</f>
        <v>DISTRITO NACIONAL</v>
      </c>
      <c r="B15" s="8">
        <v>566</v>
      </c>
      <c r="C15" s="14" t="str">
        <f>VLOOKUP(B15,'[1]LISTADO ATM'!$A$2:$B$816,2,0)</f>
        <v xml:space="preserve">ATM Hiper Olé Aut. Duarte </v>
      </c>
      <c r="D15" s="15" t="s">
        <v>11</v>
      </c>
      <c r="E15" s="20">
        <v>335785068</v>
      </c>
    </row>
    <row r="16" spans="1:5" ht="18" x14ac:dyDescent="0.25">
      <c r="A16" s="8" t="str">
        <f>VLOOKUP(B16,'[1]LISTADO ATM'!$A$2:$C$817,3,0)</f>
        <v>DISTRITO NACIONAL</v>
      </c>
      <c r="B16" s="8">
        <v>738</v>
      </c>
      <c r="C16" s="14" t="str">
        <f>VLOOKUP(B16,'[1]LISTADO ATM'!$A$2:$B$816,2,0)</f>
        <v xml:space="preserve">ATM Zona Franca Los Alcarrizos </v>
      </c>
      <c r="D16" s="15" t="s">
        <v>11</v>
      </c>
      <c r="E16" s="18">
        <v>335786322</v>
      </c>
    </row>
    <row r="17" spans="1:5" ht="18" x14ac:dyDescent="0.25">
      <c r="A17" s="8" t="str">
        <f>VLOOKUP(B17,'[1]LISTADO ATM'!$A$2:$C$817,3,0)</f>
        <v>ESTE</v>
      </c>
      <c r="B17" s="8">
        <v>158</v>
      </c>
      <c r="C17" s="14" t="str">
        <f>VLOOKUP(B17,'[1]LISTADO ATM'!$A$2:$B$816,2,0)</f>
        <v xml:space="preserve">ATM Oficina Romana Norte </v>
      </c>
      <c r="D17" s="15" t="s">
        <v>11</v>
      </c>
      <c r="E17" s="18">
        <v>335787268</v>
      </c>
    </row>
    <row r="18" spans="1:5" ht="18.75" thickBot="1" x14ac:dyDescent="0.3">
      <c r="A18" s="16" t="s">
        <v>12</v>
      </c>
      <c r="B18" s="19">
        <f>COUNT(B15:B17)</f>
        <v>3</v>
      </c>
      <c r="C18" s="17"/>
      <c r="D18" s="17"/>
      <c r="E18" s="17"/>
    </row>
    <row r="19" spans="1:5" ht="15.75" thickBot="1" x14ac:dyDescent="0.3">
      <c r="E19" s="13"/>
    </row>
    <row r="20" spans="1:5" ht="18.75" thickBot="1" x14ac:dyDescent="0.3">
      <c r="A20" s="29" t="s">
        <v>13</v>
      </c>
      <c r="B20" s="30"/>
      <c r="C20" s="30"/>
      <c r="D20" s="30"/>
      <c r="E20" s="31"/>
    </row>
    <row r="21" spans="1:5" ht="18" x14ac:dyDescent="0.25">
      <c r="A21" s="6" t="s">
        <v>5</v>
      </c>
      <c r="B21" s="6" t="s">
        <v>6</v>
      </c>
      <c r="C21" s="7" t="s">
        <v>7</v>
      </c>
      <c r="D21" s="7" t="s">
        <v>8</v>
      </c>
      <c r="E21" s="7" t="s">
        <v>9</v>
      </c>
    </row>
    <row r="22" spans="1:5" ht="18" x14ac:dyDescent="0.25">
      <c r="A22" s="14" t="str">
        <f>VLOOKUP(B22,'[1]LISTADO ATM'!$A$2:$C$817,3,0)</f>
        <v>DISTRITO NACIONAL</v>
      </c>
      <c r="B22" s="8">
        <v>541</v>
      </c>
      <c r="C22" s="14" t="str">
        <f>VLOOKUP(B22,'[1]LISTADO ATM'!$A$2:$B$816,2,0)</f>
        <v xml:space="preserve">ATM Oficina Sambil II </v>
      </c>
      <c r="D22" s="14" t="s">
        <v>14</v>
      </c>
      <c r="E22" s="18">
        <v>335786313</v>
      </c>
    </row>
    <row r="23" spans="1:5" ht="18" x14ac:dyDescent="0.25">
      <c r="A23" s="14" t="str">
        <f>VLOOKUP(B23,'[1]LISTADO ATM'!$A$2:$C$817,3,0)</f>
        <v>DISTRITO NACIONAL</v>
      </c>
      <c r="B23" s="8">
        <v>336</v>
      </c>
      <c r="C23" s="14" t="str">
        <f>VLOOKUP(B23,'[1]LISTADO ATM'!$A$2:$B$816,2,0)</f>
        <v>ATM Instituto Nacional de Cancer (incart)</v>
      </c>
      <c r="D23" s="14" t="s">
        <v>14</v>
      </c>
      <c r="E23" s="18">
        <v>335787414</v>
      </c>
    </row>
    <row r="24" spans="1:5" ht="18" x14ac:dyDescent="0.25">
      <c r="A24" s="14" t="str">
        <f>VLOOKUP(B24,'[1]LISTADO ATM'!$A$2:$C$817,3,0)</f>
        <v>NORTE</v>
      </c>
      <c r="B24" s="8">
        <v>752</v>
      </c>
      <c r="C24" s="14" t="str">
        <f>VLOOKUP(B24,'[1]LISTADO ATM'!$A$2:$B$816,2,0)</f>
        <v xml:space="preserve">ATM UNP Las Carolinas (La Vega) </v>
      </c>
      <c r="D24" s="14" t="s">
        <v>14</v>
      </c>
      <c r="E24" s="18">
        <v>335787667</v>
      </c>
    </row>
    <row r="25" spans="1:5" ht="18" x14ac:dyDescent="0.25">
      <c r="A25" s="14" t="e">
        <f>VLOOKUP(B25,'[1]LISTADO ATM'!$A$2:$C$817,3,0)</f>
        <v>#N/A</v>
      </c>
      <c r="B25" s="8">
        <v>600</v>
      </c>
      <c r="C25" s="14" t="s">
        <v>20</v>
      </c>
      <c r="D25" s="14" t="s">
        <v>14</v>
      </c>
      <c r="E25" s="18">
        <v>335787514</v>
      </c>
    </row>
    <row r="26" spans="1:5" ht="18.75" thickBot="1" x14ac:dyDescent="0.3">
      <c r="A26" s="11" t="s">
        <v>12</v>
      </c>
      <c r="B26" s="19">
        <f>COUNT(B22:B25)</f>
        <v>4</v>
      </c>
      <c r="C26" s="17"/>
      <c r="D26" s="9"/>
      <c r="E26" s="10"/>
    </row>
    <row r="27" spans="1:5" ht="15.75" thickBot="1" x14ac:dyDescent="0.3">
      <c r="E27" s="13"/>
    </row>
    <row r="28" spans="1:5" ht="18.75" thickBot="1" x14ac:dyDescent="0.3">
      <c r="A28" s="38" t="s">
        <v>15</v>
      </c>
      <c r="B28" s="39"/>
      <c r="E28" s="13"/>
    </row>
    <row r="29" spans="1:5" ht="18.75" thickBot="1" x14ac:dyDescent="0.3">
      <c r="A29" s="40">
        <f>+B18+B26</f>
        <v>7</v>
      </c>
      <c r="B29" s="41"/>
      <c r="E29" s="13"/>
    </row>
    <row r="30" spans="1:5" ht="15.75" thickBot="1" x14ac:dyDescent="0.3">
      <c r="E30" s="13"/>
    </row>
    <row r="31" spans="1:5" ht="18.75" thickBot="1" x14ac:dyDescent="0.3">
      <c r="A31" s="29" t="s">
        <v>16</v>
      </c>
      <c r="B31" s="30"/>
      <c r="C31" s="30"/>
      <c r="D31" s="30"/>
      <c r="E31" s="31"/>
    </row>
    <row r="32" spans="1:5" ht="18" x14ac:dyDescent="0.25">
      <c r="A32" s="6" t="s">
        <v>5</v>
      </c>
      <c r="B32" s="6" t="s">
        <v>6</v>
      </c>
      <c r="C32" s="12" t="s">
        <v>7</v>
      </c>
      <c r="D32" s="36" t="s">
        <v>8</v>
      </c>
      <c r="E32" s="37"/>
    </row>
    <row r="33" spans="1:5" ht="18" x14ac:dyDescent="0.25">
      <c r="A33" s="8" t="str">
        <f>VLOOKUP(B33,'[1]LISTADO ATM'!$A$2:$C$817,3,0)</f>
        <v>DISTRITO NACIONAL</v>
      </c>
      <c r="B33" s="8">
        <v>812</v>
      </c>
      <c r="C33" s="14" t="str">
        <f>VLOOKUP(B33,'[1]LISTADO ATM'!$A$2:$B$816,2,0)</f>
        <v xml:space="preserve">ATM Canasta del Pueblo </v>
      </c>
      <c r="D33" s="24" t="s">
        <v>17</v>
      </c>
      <c r="E33" s="25"/>
    </row>
    <row r="34" spans="1:5" ht="18" x14ac:dyDescent="0.25">
      <c r="A34" s="8" t="str">
        <f>VLOOKUP(B34,'[1]LISTADO ATM'!$A$2:$C$817,3,0)</f>
        <v>DISTRITO NACIONAL</v>
      </c>
      <c r="B34" s="8">
        <v>971</v>
      </c>
      <c r="C34" s="14" t="str">
        <f>VLOOKUP(B34,'[1]LISTADO ATM'!$A$2:$B$816,2,0)</f>
        <v xml:space="preserve">ATM Club Banreservas I </v>
      </c>
      <c r="D34" s="24" t="s">
        <v>17</v>
      </c>
      <c r="E34" s="25"/>
    </row>
    <row r="35" spans="1:5" ht="18" x14ac:dyDescent="0.25">
      <c r="A35" s="8" t="str">
        <f>VLOOKUP(B35,'[1]LISTADO ATM'!$A$2:$C$817,3,0)</f>
        <v>ESTE</v>
      </c>
      <c r="B35" s="8">
        <v>609</v>
      </c>
      <c r="C35" s="14" t="str">
        <f>VLOOKUP(B35,'[1]LISTADO ATM'!$A$2:$B$816,2,0)</f>
        <v xml:space="preserve">ATM S/M Jumbo (San Pedro) </v>
      </c>
      <c r="D35" s="24" t="s">
        <v>17</v>
      </c>
      <c r="E35" s="25"/>
    </row>
    <row r="36" spans="1:5" ht="18" x14ac:dyDescent="0.25">
      <c r="A36" s="8" t="str">
        <f>VLOOKUP(B36,'[1]LISTADO ATM'!$A$2:$C$817,3,0)</f>
        <v>NORTE</v>
      </c>
      <c r="B36" s="8">
        <v>138</v>
      </c>
      <c r="C36" s="14" t="str">
        <f>VLOOKUP(B36,'[1]LISTADO ATM'!$A$2:$B$816,2,0)</f>
        <v xml:space="preserve">ATM UNP Fantino </v>
      </c>
      <c r="D36" s="24" t="s">
        <v>17</v>
      </c>
      <c r="E36" s="25"/>
    </row>
    <row r="37" spans="1:5" ht="18" x14ac:dyDescent="0.25">
      <c r="A37" s="8" t="str">
        <f>VLOOKUP(B37,'[1]LISTADO ATM'!$A$2:$C$817,3,0)</f>
        <v>NORTE</v>
      </c>
      <c r="B37" s="8">
        <v>380</v>
      </c>
      <c r="C37" s="14" t="str">
        <f>VLOOKUP(B37,'[1]LISTADO ATM'!$A$2:$B$816,2,0)</f>
        <v xml:space="preserve">ATM Oficina Navarrete </v>
      </c>
      <c r="D37" s="24" t="s">
        <v>19</v>
      </c>
      <c r="E37" s="25"/>
    </row>
    <row r="38" spans="1:5" ht="18" x14ac:dyDescent="0.25">
      <c r="A38" s="8" t="str">
        <f>VLOOKUP(B38,'[1]LISTADO ATM'!$A$2:$C$817,3,0)</f>
        <v>ESTE</v>
      </c>
      <c r="B38" s="8">
        <v>651</v>
      </c>
      <c r="C38" s="14" t="str">
        <f>VLOOKUP(B38,'[1]LISTADO ATM'!$A$2:$B$816,2,0)</f>
        <v>ATM Eco Petroleo Romana</v>
      </c>
      <c r="D38" s="24" t="s">
        <v>17</v>
      </c>
      <c r="E38" s="25"/>
    </row>
    <row r="39" spans="1:5" ht="18" x14ac:dyDescent="0.25">
      <c r="A39" s="8" t="str">
        <f>VLOOKUP(B39,'[1]LISTADO ATM'!$A$2:$C$817,3,0)</f>
        <v>DISTRITO NACIONAL</v>
      </c>
      <c r="B39" s="8">
        <v>560</v>
      </c>
      <c r="C39" s="14" t="str">
        <f>VLOOKUP(B39,'[1]LISTADO ATM'!$A$2:$B$816,2,0)</f>
        <v xml:space="preserve">ATM Junta Central Electoral </v>
      </c>
      <c r="D39" s="24" t="s">
        <v>19</v>
      </c>
      <c r="E39" s="25"/>
    </row>
    <row r="40" spans="1:5" ht="18" x14ac:dyDescent="0.25">
      <c r="A40" s="8" t="str">
        <f>VLOOKUP(B40,'[1]LISTADO ATM'!$A$2:$C$817,3,0)</f>
        <v>DISTRITO NACIONAL</v>
      </c>
      <c r="B40" s="8">
        <v>578</v>
      </c>
      <c r="C40" s="14" t="str">
        <f>VLOOKUP(B40,'[1]LISTADO ATM'!$A$2:$B$816,2,0)</f>
        <v xml:space="preserve">ATM Procuraduría General de la República </v>
      </c>
      <c r="D40" s="24" t="s">
        <v>21</v>
      </c>
      <c r="E40" s="25"/>
    </row>
    <row r="41" spans="1:5" ht="18" x14ac:dyDescent="0.25">
      <c r="A41" s="8" t="str">
        <f>VLOOKUP(B41,'[1]LISTADO ATM'!$A$2:$C$817,3,0)</f>
        <v>DISTRITO NACIONAL</v>
      </c>
      <c r="B41" s="8">
        <v>911</v>
      </c>
      <c r="C41" s="14" t="str">
        <f>VLOOKUP(B41,'[1]LISTADO ATM'!$A$2:$B$816,2,0)</f>
        <v xml:space="preserve">ATM Oficina Venezuela II </v>
      </c>
      <c r="D41" s="24" t="s">
        <v>19</v>
      </c>
      <c r="E41" s="25"/>
    </row>
    <row r="42" spans="1:5" ht="18" x14ac:dyDescent="0.25">
      <c r="A42" s="8" t="str">
        <f>VLOOKUP(B42,'[1]LISTADO ATM'!$A$2:$C$817,3,0)</f>
        <v>NORTE</v>
      </c>
      <c r="B42" s="8">
        <v>737</v>
      </c>
      <c r="C42" s="14" t="str">
        <f>VLOOKUP(B42,'[1]LISTADO ATM'!$A$2:$B$816,2,0)</f>
        <v xml:space="preserve">ATM UNP Cabarete (Puerto Plata) </v>
      </c>
      <c r="D42" s="24" t="s">
        <v>17</v>
      </c>
      <c r="E42" s="25"/>
    </row>
    <row r="43" spans="1:5" ht="18.75" thickBot="1" x14ac:dyDescent="0.3">
      <c r="A43" s="11" t="s">
        <v>12</v>
      </c>
      <c r="B43" s="19">
        <f>COUNT(B33:B42)</f>
        <v>10</v>
      </c>
      <c r="C43" s="17"/>
      <c r="D43" s="22"/>
      <c r="E43" s="23"/>
    </row>
  </sheetData>
  <mergeCells count="22">
    <mergeCell ref="A13:E13"/>
    <mergeCell ref="D33:E33"/>
    <mergeCell ref="D32:E32"/>
    <mergeCell ref="A20:E20"/>
    <mergeCell ref="A28:B28"/>
    <mergeCell ref="A29:B29"/>
    <mergeCell ref="A31:E31"/>
    <mergeCell ref="A1:E1"/>
    <mergeCell ref="A8:E8"/>
    <mergeCell ref="A2:E2"/>
    <mergeCell ref="A3:E3"/>
    <mergeCell ref="C11:E11"/>
    <mergeCell ref="D43:E43"/>
    <mergeCell ref="D34:E34"/>
    <mergeCell ref="D35:E35"/>
    <mergeCell ref="D36:E36"/>
    <mergeCell ref="D37:E37"/>
    <mergeCell ref="D38:E38"/>
    <mergeCell ref="D42:E42"/>
    <mergeCell ref="D39:E39"/>
    <mergeCell ref="D40:E40"/>
    <mergeCell ref="D41:E41"/>
  </mergeCells>
  <phoneticPr fontId="11" type="noConversion"/>
  <conditionalFormatting sqref="B25:B1048576 B1:B22">
    <cfRule type="duplicateValues" dxfId="1" priority="3"/>
  </conditionalFormatting>
  <conditionalFormatting sqref="B23:B24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2021-02-10T10:02:51Z</dcterms:modified>
</cp:coreProperties>
</file>