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Y:\DCSTI\Gerencia Monitoreo TI\2021\Reportes Sin Efectivo Cajeros Automaticos\Febrero\11\"/>
    </mc:Choice>
  </mc:AlternateContent>
  <xr:revisionPtr revIDLastSave="0" documentId="13_ncr:1_{74C67E52-8AFD-4CD7-B867-E5656827590E}" xr6:coauthVersionLast="45" xr6:coauthVersionMax="45" xr10:uidLastSave="{00000000-0000-0000-0000-000000000000}"/>
  <bookViews>
    <workbookView xWindow="15240" yWindow="-120" windowWidth="24240" windowHeight="1314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A15" i="1"/>
  <c r="C45" i="1"/>
  <c r="A45" i="1"/>
  <c r="C44" i="1"/>
  <c r="A44" i="1"/>
  <c r="A41" i="1" l="1"/>
  <c r="C41" i="1"/>
  <c r="C42" i="1"/>
  <c r="A43" i="1"/>
  <c r="C43" i="1"/>
  <c r="A46" i="1"/>
  <c r="C46" i="1"/>
  <c r="A14" i="1"/>
  <c r="C14" i="1"/>
  <c r="B16" i="1" l="1"/>
  <c r="A12" i="1"/>
  <c r="C12" i="1"/>
  <c r="A13" i="1"/>
  <c r="C13" i="1"/>
  <c r="A21" i="1"/>
  <c r="C21" i="1"/>
  <c r="A39" i="1" l="1"/>
  <c r="C39" i="1"/>
  <c r="A40" i="1"/>
  <c r="C40" i="1"/>
  <c r="A38" i="1"/>
  <c r="C38" i="1"/>
  <c r="A27" i="1"/>
  <c r="C27" i="1"/>
  <c r="A28" i="1"/>
  <c r="C28" i="1"/>
  <c r="A29" i="1"/>
  <c r="C29" i="1"/>
  <c r="B47" i="1" l="1"/>
  <c r="B23" i="1"/>
  <c r="A22" i="1"/>
  <c r="C22" i="1"/>
  <c r="A11" i="1"/>
  <c r="C11" i="1"/>
  <c r="B30" i="1"/>
  <c r="A20" i="1" l="1"/>
  <c r="C20" i="1"/>
  <c r="A10" i="1"/>
  <c r="C10" i="1"/>
  <c r="A37" i="1" l="1"/>
  <c r="C37" i="1"/>
  <c r="A33" i="1" l="1"/>
</calcChain>
</file>

<file path=xl/sharedStrings.xml><?xml version="1.0" encoding="utf-8"?>
<sst xmlns="http://schemas.openxmlformats.org/spreadsheetml/2006/main" count="56" uniqueCount="21">
  <si>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</si>
  <si>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</si>
  <si>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</si>
  <si>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</si>
  <si>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</si>
  <si>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</si>
  <si>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</si>
  <si>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</si>
  <si>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</si>
  <si>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</si>
  <si>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</si>
  <si>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</si>
  <si>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</si>
  <si>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</si>
  <si>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</si>
  <si>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</si>
  <si>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</si>
  <si>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</si>
  <si>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</si>
  <si>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335789012 </t>
  </si>
  <si>
    <t>2 Gavetas Vacias &amp;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</si>
</sst>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zoomScale="90" zoomScaleNormal="90" workbookViewId="0">
      <selection activeCell="F3" sqref="F3"/>
    </sheetView>
  </sheetViews>
  <sheetFormatPr defaultColWidth="52.7109375" defaultRowHeight="15" x14ac:dyDescent="0.25"/>
  <cols>
    <col min="1" max="1" width="25.5703125" bestFit="1" customWidth="1"/>
    <col min="2" max="2" width="17.140625" style="13" bestFit="1" customWidth="1"/>
    <col min="3" max="3" width="56.42578125" bestFit="1" customWidth="1"/>
    <col min="4" max="4" width="36.140625" bestFit="1" customWidth="1"/>
    <col min="5" max="5" width="11.85546875" bestFit="1" customWidth="1"/>
  </cols>
  <sheetData>
    <row r="1" spans="1:5" ht="22.5" x14ac:dyDescent="0.25">
      <c r="A1" s="25" t="s">
        <v>0</v>
      </c>
      <c r="B1" s="26"/>
      <c r="C1" s="26"/>
      <c r="D1" s="26"/>
      <c r="E1" s="27"/>
    </row>
    <row r="2" spans="1:5" ht="22.5" x14ac:dyDescent="0.25">
      <c r="A2" s="25" t="s">
        <v>1</v>
      </c>
      <c r="B2" s="26"/>
      <c r="C2" s="26"/>
      <c r="D2" s="26"/>
      <c r="E2" s="27"/>
    </row>
    <row r="3" spans="1:5" ht="25.5" x14ac:dyDescent="0.25">
      <c r="A3" s="31" t="s">
        <v>0</v>
      </c>
      <c r="B3" s="32"/>
      <c r="C3" s="32"/>
      <c r="D3" s="32"/>
      <c r="E3" s="33"/>
    </row>
    <row r="4" spans="1:5" x14ac:dyDescent="0.25">
      <c r="E4" s="13"/>
    </row>
    <row r="5" spans="1:5" ht="18.75" thickBot="1" x14ac:dyDescent="0.3">
      <c r="A5" s="1" t="s">
        <v>2</v>
      </c>
      <c r="B5" s="2">
        <v>44238.25</v>
      </c>
      <c r="C5" s="3"/>
      <c r="D5" s="4"/>
      <c r="E5" s="5"/>
    </row>
    <row r="6" spans="1:5" ht="18.75" thickBot="1" x14ac:dyDescent="0.3">
      <c r="A6" s="1" t="s">
        <v>3</v>
      </c>
      <c r="B6" s="2">
        <v>44238.708333333336</v>
      </c>
      <c r="C6" s="3"/>
      <c r="D6" s="4"/>
      <c r="E6" s="5"/>
    </row>
    <row r="7" spans="1:5" ht="15.75" thickBot="1" x14ac:dyDescent="0.3">
      <c r="E7" s="13"/>
    </row>
    <row r="8" spans="1:5" ht="18.75" thickBot="1" x14ac:dyDescent="0.3">
      <c r="A8" s="28" t="s">
        <v>4</v>
      </c>
      <c r="B8" s="29"/>
      <c r="C8" s="29"/>
      <c r="D8" s="29"/>
      <c r="E8" s="30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str">
        <f>VLOOKUP(B10,'[1]LISTADO ATM'!$A$2:$C$817,3,0)</f>
        <v>NORTE</v>
      </c>
      <c r="B10" s="8">
        <v>645</v>
      </c>
      <c r="C10" s="8" t="str">
        <f>VLOOKUP(B10,'[1]LISTADO ATM'!$A$2:$B$816,2,0)</f>
        <v xml:space="preserve">ATM UNP Cabrera </v>
      </c>
      <c r="D10" s="20" t="s">
        <v>18</v>
      </c>
      <c r="E10" s="18">
        <v>335788932</v>
      </c>
    </row>
    <row r="11" spans="1:5" ht="18" x14ac:dyDescent="0.25">
      <c r="A11" s="8" t="e">
        <f>VLOOKUP(B11,'[1]LISTADO ATM'!$A$2:$C$817,3,0)</f>
        <v>#N/A</v>
      </c>
      <c r="B11" s="8">
        <v>600</v>
      </c>
      <c r="C11" s="8" t="e">
        <f>VLOOKUP(B11,'[1]LISTADO ATM'!$A$2:$B$816,2,0)</f>
        <v>#N/A</v>
      </c>
      <c r="D11" s="20" t="s">
        <v>18</v>
      </c>
      <c r="E11" s="18">
        <v>335787514</v>
      </c>
    </row>
    <row r="12" spans="1:5" ht="18" x14ac:dyDescent="0.25">
      <c r="A12" s="8" t="str">
        <f>VLOOKUP(B12,'[1]LISTADO ATM'!$A$2:$C$817,3,0)</f>
        <v>DISTRITO NACIONAL</v>
      </c>
      <c r="B12" s="8">
        <v>835</v>
      </c>
      <c r="C12" s="8" t="str">
        <f>VLOOKUP(B12,'[1]LISTADO ATM'!$A$2:$B$816,2,0)</f>
        <v xml:space="preserve">ATM UNP Megacentro </v>
      </c>
      <c r="D12" s="20" t="s">
        <v>18</v>
      </c>
      <c r="E12" s="18">
        <v>335788781</v>
      </c>
    </row>
    <row r="13" spans="1:5" ht="18" x14ac:dyDescent="0.25">
      <c r="A13" s="8" t="str">
        <f>VLOOKUP(B13,'[1]LISTADO ATM'!$A$2:$C$817,3,0)</f>
        <v>DISTRITO NACIONAL</v>
      </c>
      <c r="B13" s="8">
        <v>85</v>
      </c>
      <c r="C13" s="8" t="str">
        <f>VLOOKUP(B13,'[1]LISTADO ATM'!$A$2:$B$816,2,0)</f>
        <v xml:space="preserve">ATM Oficina San Isidro (Fuerza Aérea) </v>
      </c>
      <c r="D13" s="20" t="s">
        <v>18</v>
      </c>
      <c r="E13" s="18" t="s">
        <v>19</v>
      </c>
    </row>
    <row r="14" spans="1:5" ht="18" x14ac:dyDescent="0.25">
      <c r="A14" s="8" t="str">
        <f>VLOOKUP(B14,'[1]LISTADO ATM'!$A$2:$C$817,3,0)</f>
        <v>NORTE</v>
      </c>
      <c r="B14" s="8">
        <v>154</v>
      </c>
      <c r="C14" s="8" t="str">
        <f>VLOOKUP(B14,'[1]LISTADO ATM'!$A$2:$B$816,2,0)</f>
        <v xml:space="preserve">ATM Oficina Sánchez </v>
      </c>
      <c r="D14" s="20" t="s">
        <v>18</v>
      </c>
      <c r="E14" s="18">
        <v>335788700</v>
      </c>
    </row>
    <row r="15" spans="1:5" ht="18" x14ac:dyDescent="0.25">
      <c r="A15" s="14" t="str">
        <f>VLOOKUP(B15,'[1]LISTADO ATM'!$A$2:$C$817,3,0)</f>
        <v>SUR</v>
      </c>
      <c r="B15" s="8">
        <v>817</v>
      </c>
      <c r="C15" s="14" t="str">
        <f>VLOOKUP(B15,'[1]LISTADO ATM'!$A$2:$B$816,2,0)</f>
        <v xml:space="preserve">ATM Ayuntamiento Sabana Larga (San José de Ocoa) </v>
      </c>
      <c r="D15" s="20" t="s">
        <v>18</v>
      </c>
      <c r="E15" s="18">
        <v>335788350</v>
      </c>
    </row>
    <row r="16" spans="1:5" ht="18.75" thickBot="1" x14ac:dyDescent="0.3">
      <c r="A16" s="11" t="s">
        <v>12</v>
      </c>
      <c r="B16" s="19">
        <f>COUNT(B10:B15)</f>
        <v>6</v>
      </c>
      <c r="C16" s="21"/>
      <c r="D16" s="34"/>
      <c r="E16" s="22"/>
    </row>
    <row r="17" spans="1:5" ht="15.75" thickBot="1" x14ac:dyDescent="0.3">
      <c r="E17" s="13"/>
    </row>
    <row r="18" spans="1:5" ht="18.75" thickBot="1" x14ac:dyDescent="0.3">
      <c r="A18" s="28" t="s">
        <v>10</v>
      </c>
      <c r="B18" s="29"/>
      <c r="C18" s="29"/>
      <c r="D18" s="29"/>
      <c r="E18" s="30"/>
    </row>
    <row r="19" spans="1:5" ht="18" x14ac:dyDescent="0.25">
      <c r="A19" s="6" t="s">
        <v>5</v>
      </c>
      <c r="B19" s="6" t="s">
        <v>6</v>
      </c>
      <c r="C19" s="7" t="s">
        <v>7</v>
      </c>
      <c r="D19" s="7" t="s">
        <v>8</v>
      </c>
      <c r="E19" s="6" t="s">
        <v>9</v>
      </c>
    </row>
    <row r="20" spans="1:5" ht="18" x14ac:dyDescent="0.25">
      <c r="A20" s="8" t="str">
        <f>VLOOKUP(B20,'[1]LISTADO ATM'!$A$2:$C$817,3,0)</f>
        <v>DISTRITO NACIONAL</v>
      </c>
      <c r="B20" s="8">
        <v>231</v>
      </c>
      <c r="C20" s="14" t="str">
        <f>VLOOKUP(B20,'[1]LISTADO ATM'!$A$2:$B$816,2,0)</f>
        <v xml:space="preserve">ATM Oficina Zona Oriental </v>
      </c>
      <c r="D20" s="15" t="s">
        <v>11</v>
      </c>
      <c r="E20" s="18">
        <v>335788899</v>
      </c>
    </row>
    <row r="21" spans="1:5" ht="18" x14ac:dyDescent="0.25">
      <c r="A21" s="8" t="str">
        <f>VLOOKUP(B21,'[1]LISTADO ATM'!$A$2:$C$817,3,0)</f>
        <v>DISTRITO NACIONAL</v>
      </c>
      <c r="B21" s="8">
        <v>24</v>
      </c>
      <c r="C21" s="14" t="str">
        <f>VLOOKUP(B21,'[1]LISTADO ATM'!$A$2:$B$816,2,0)</f>
        <v xml:space="preserve">ATM Oficina Eusebio Manzueta </v>
      </c>
      <c r="D21" s="15" t="s">
        <v>11</v>
      </c>
      <c r="E21" s="18">
        <v>335789783</v>
      </c>
    </row>
    <row r="22" spans="1:5" ht="18" x14ac:dyDescent="0.25">
      <c r="A22" s="8" t="str">
        <f>VLOOKUP(B22,'[1]LISTADO ATM'!$A$2:$C$817,3,0)</f>
        <v>SUR</v>
      </c>
      <c r="B22" s="8">
        <v>252</v>
      </c>
      <c r="C22" s="14" t="str">
        <f>VLOOKUP(B22,'[1]LISTADO ATM'!$A$2:$B$816,2,0)</f>
        <v xml:space="preserve">ATM Banco Agrícola (Barahona) </v>
      </c>
      <c r="D22" s="15" t="s">
        <v>11</v>
      </c>
      <c r="E22" s="18">
        <v>335790047</v>
      </c>
    </row>
    <row r="23" spans="1:5" ht="18.75" thickBot="1" x14ac:dyDescent="0.3">
      <c r="A23" s="16" t="s">
        <v>12</v>
      </c>
      <c r="B23" s="19">
        <f>COUNT(B20:B22)</f>
        <v>3</v>
      </c>
      <c r="C23" s="17"/>
      <c r="D23" s="17"/>
      <c r="E23" s="17"/>
    </row>
    <row r="24" spans="1:5" ht="15.75" thickBot="1" x14ac:dyDescent="0.3">
      <c r="E24" s="13"/>
    </row>
    <row r="25" spans="1:5" ht="18.75" thickBot="1" x14ac:dyDescent="0.3">
      <c r="A25" s="28" t="s">
        <v>13</v>
      </c>
      <c r="B25" s="29"/>
      <c r="C25" s="29"/>
      <c r="D25" s="29"/>
      <c r="E25" s="30"/>
    </row>
    <row r="26" spans="1:5" ht="18" x14ac:dyDescent="0.25">
      <c r="A26" s="6" t="s">
        <v>5</v>
      </c>
      <c r="B26" s="6" t="s">
        <v>6</v>
      </c>
      <c r="C26" s="7" t="s">
        <v>7</v>
      </c>
      <c r="D26" s="7" t="s">
        <v>8</v>
      </c>
      <c r="E26" s="6" t="s">
        <v>9</v>
      </c>
    </row>
    <row r="27" spans="1:5" ht="18" x14ac:dyDescent="0.25">
      <c r="A27" s="14" t="str">
        <f>VLOOKUP(B27,'[1]LISTADO ATM'!$A$2:$C$817,3,0)</f>
        <v>DISTRITO NACIONAL</v>
      </c>
      <c r="B27" s="8">
        <v>734</v>
      </c>
      <c r="C27" s="14" t="str">
        <f>VLOOKUP(B27,'[1]LISTADO ATM'!$A$2:$B$816,2,0)</f>
        <v xml:space="preserve">ATM Oficina Independencia I </v>
      </c>
      <c r="D27" s="14" t="s">
        <v>14</v>
      </c>
      <c r="E27" s="18">
        <v>335789608</v>
      </c>
    </row>
    <row r="28" spans="1:5" ht="18" x14ac:dyDescent="0.25">
      <c r="A28" s="14" t="str">
        <f>VLOOKUP(B28,'[1]LISTADO ATM'!$A$2:$C$817,3,0)</f>
        <v>SUR</v>
      </c>
      <c r="B28" s="8">
        <v>765</v>
      </c>
      <c r="C28" s="14" t="str">
        <f>VLOOKUP(B28,'[1]LISTADO ATM'!$A$2:$B$816,2,0)</f>
        <v xml:space="preserve">ATM Oficina Azua I </v>
      </c>
      <c r="D28" s="14" t="s">
        <v>14</v>
      </c>
      <c r="E28" s="18">
        <v>335789758</v>
      </c>
    </row>
    <row r="29" spans="1:5" ht="18" x14ac:dyDescent="0.25">
      <c r="A29" s="14" t="str">
        <f>VLOOKUP(B29,'[1]LISTADO ATM'!$A$2:$C$817,3,0)</f>
        <v>ESTE</v>
      </c>
      <c r="B29" s="8">
        <v>609</v>
      </c>
      <c r="C29" s="14" t="str">
        <f>VLOOKUP(B29,'[1]LISTADO ATM'!$A$2:$B$816,2,0)</f>
        <v xml:space="preserve">ATM S/M Jumbo (San Pedro) </v>
      </c>
      <c r="D29" s="14" t="s">
        <v>14</v>
      </c>
      <c r="E29" s="18">
        <v>335789764</v>
      </c>
    </row>
    <row r="30" spans="1:5" ht="18.75" thickBot="1" x14ac:dyDescent="0.3">
      <c r="A30" s="11" t="s">
        <v>12</v>
      </c>
      <c r="B30" s="19">
        <f>COUNT(B27:B29)</f>
        <v>3</v>
      </c>
      <c r="C30" s="17"/>
      <c r="D30" s="9"/>
      <c r="E30" s="10"/>
    </row>
    <row r="31" spans="1:5" ht="15.75" thickBot="1" x14ac:dyDescent="0.3">
      <c r="E31" s="13"/>
    </row>
    <row r="32" spans="1:5" ht="18.75" thickBot="1" x14ac:dyDescent="0.3">
      <c r="A32" s="37" t="s">
        <v>15</v>
      </c>
      <c r="B32" s="38"/>
      <c r="E32" s="13"/>
    </row>
    <row r="33" spans="1:5" ht="18.75" thickBot="1" x14ac:dyDescent="0.3">
      <c r="A33" s="39">
        <f>+B23+B30</f>
        <v>6</v>
      </c>
      <c r="B33" s="40"/>
      <c r="E33" s="13"/>
    </row>
    <row r="34" spans="1:5" ht="15.75" thickBot="1" x14ac:dyDescent="0.3">
      <c r="E34" s="13"/>
    </row>
    <row r="35" spans="1:5" ht="18.75" thickBot="1" x14ac:dyDescent="0.3">
      <c r="A35" s="28" t="s">
        <v>16</v>
      </c>
      <c r="B35" s="29"/>
      <c r="C35" s="29"/>
      <c r="D35" s="29"/>
      <c r="E35" s="30"/>
    </row>
    <row r="36" spans="1:5" ht="18" x14ac:dyDescent="0.25">
      <c r="A36" s="6" t="s">
        <v>5</v>
      </c>
      <c r="B36" s="6" t="s">
        <v>6</v>
      </c>
      <c r="C36" s="12" t="s">
        <v>7</v>
      </c>
      <c r="D36" s="35" t="s">
        <v>8</v>
      </c>
      <c r="E36" s="36"/>
    </row>
    <row r="37" spans="1:5" ht="18" x14ac:dyDescent="0.25">
      <c r="A37" s="8" t="str">
        <f>VLOOKUP(B37,'[1]LISTADO ATM'!$A$2:$C$817,3,0)</f>
        <v>DISTRITO NACIONAL</v>
      </c>
      <c r="B37" s="8">
        <v>382</v>
      </c>
      <c r="C37" s="14" t="str">
        <f>VLOOKUP(B37,'[1]LISTADO ATM'!$A$2:$B$816,2,0)</f>
        <v>ATM Estación del Metro María Montés</v>
      </c>
      <c r="D37" s="23" t="s">
        <v>17</v>
      </c>
      <c r="E37" s="24"/>
    </row>
    <row r="38" spans="1:5" ht="18" x14ac:dyDescent="0.25">
      <c r="A38" s="8" t="str">
        <f>VLOOKUP(B38,'[1]LISTADO ATM'!$A$2:$C$817,3,0)</f>
        <v>ESTE</v>
      </c>
      <c r="B38" s="8">
        <v>104</v>
      </c>
      <c r="C38" s="14" t="str">
        <f>VLOOKUP(B38,'[1]LISTADO ATM'!$A$2:$B$816,2,0)</f>
        <v xml:space="preserve">ATM Jumbo Higuey </v>
      </c>
      <c r="D38" s="23" t="s">
        <v>17</v>
      </c>
      <c r="E38" s="24"/>
    </row>
    <row r="39" spans="1:5" ht="18" x14ac:dyDescent="0.25">
      <c r="A39" s="8" t="str">
        <f>VLOOKUP(B39,'[1]LISTADO ATM'!$A$2:$C$817,3,0)</f>
        <v>NORTE</v>
      </c>
      <c r="B39" s="8">
        <v>703</v>
      </c>
      <c r="C39" s="14" t="str">
        <f>VLOOKUP(B39,'[1]LISTADO ATM'!$A$2:$B$816,2,0)</f>
        <v xml:space="preserve">ATM Oficina El Mamey Los Hidalgos </v>
      </c>
      <c r="D39" s="23" t="s">
        <v>20</v>
      </c>
      <c r="E39" s="24"/>
    </row>
    <row r="40" spans="1:5" ht="18" x14ac:dyDescent="0.25">
      <c r="A40" s="8" t="str">
        <f>VLOOKUP(B40,'[1]LISTADO ATM'!$A$2:$C$817,3,0)</f>
        <v>SUR</v>
      </c>
      <c r="B40" s="8">
        <v>781</v>
      </c>
      <c r="C40" s="14" t="str">
        <f>VLOOKUP(B40,'[1]LISTADO ATM'!$A$2:$B$816,2,0)</f>
        <v xml:space="preserve">ATM Estación Isla Barahona </v>
      </c>
      <c r="D40" s="23" t="s">
        <v>17</v>
      </c>
      <c r="E40" s="24"/>
    </row>
    <row r="41" spans="1:5" ht="18" x14ac:dyDescent="0.25">
      <c r="A41" s="8" t="str">
        <f>VLOOKUP(B41,'[1]LISTADO ATM'!$A$2:$C$817,3,0)</f>
        <v>NORTE</v>
      </c>
      <c r="B41" s="8">
        <v>119</v>
      </c>
      <c r="C41" s="14" t="str">
        <f>VLOOKUP(B41,'[1]LISTADO ATM'!$A$2:$B$816,2,0)</f>
        <v>ATM Oficina La Barranquita</v>
      </c>
      <c r="D41" s="23" t="s">
        <v>17</v>
      </c>
      <c r="E41" s="24"/>
    </row>
    <row r="42" spans="1:5" ht="18" x14ac:dyDescent="0.25">
      <c r="A42" s="8"/>
      <c r="B42" s="8">
        <v>355</v>
      </c>
      <c r="C42" s="14" t="str">
        <f>VLOOKUP(B42,'[1]LISTADO ATM'!$A$2:$B$816,2,0)</f>
        <v xml:space="preserve">ATM UNP Metro II </v>
      </c>
      <c r="D42" s="23" t="s">
        <v>17</v>
      </c>
      <c r="E42" s="24"/>
    </row>
    <row r="43" spans="1:5" ht="18" x14ac:dyDescent="0.25">
      <c r="A43" s="8" t="str">
        <f>VLOOKUP(B43,'[1]LISTADO ATM'!$A$2:$C$817,3,0)</f>
        <v>DISTRITO NACIONAL</v>
      </c>
      <c r="B43" s="8">
        <v>559</v>
      </c>
      <c r="C43" s="14" t="str">
        <f>VLOOKUP(B43,'[1]LISTADO ATM'!$A$2:$B$816,2,0)</f>
        <v xml:space="preserve">ATM UNP Metro I </v>
      </c>
      <c r="D43" s="23" t="s">
        <v>17</v>
      </c>
      <c r="E43" s="24"/>
    </row>
    <row r="44" spans="1:5" ht="18" x14ac:dyDescent="0.25">
      <c r="A44" s="8" t="str">
        <f>VLOOKUP(B44,'[1]LISTADO ATM'!$A$2:$C$817,3,0)</f>
        <v>ESTE</v>
      </c>
      <c r="B44" s="8">
        <v>630</v>
      </c>
      <c r="C44" s="14" t="str">
        <f>VLOOKUP(B44,'[1]LISTADO ATM'!$A$2:$B$816,2,0)</f>
        <v xml:space="preserve">ATM Oficina Plaza Zaglul (SPM) </v>
      </c>
      <c r="D44" s="23" t="s">
        <v>17</v>
      </c>
      <c r="E44" s="24"/>
    </row>
    <row r="45" spans="1:5" ht="18" x14ac:dyDescent="0.25">
      <c r="A45" s="8" t="str">
        <f>VLOOKUP(B45,'[1]LISTADO ATM'!$A$2:$C$817,3,0)</f>
        <v>ESTE</v>
      </c>
      <c r="B45" s="8">
        <v>824</v>
      </c>
      <c r="C45" s="14" t="str">
        <f>VLOOKUP(B45,'[1]LISTADO ATM'!$A$2:$B$816,2,0)</f>
        <v xml:space="preserve">ATM Multiplaza (Higuey) </v>
      </c>
      <c r="D45" s="23" t="s">
        <v>17</v>
      </c>
      <c r="E45" s="24"/>
    </row>
    <row r="46" spans="1:5" ht="18" x14ac:dyDescent="0.25">
      <c r="A46" s="8" t="str">
        <f>VLOOKUP(B46,'[1]LISTADO ATM'!$A$2:$C$817,3,0)</f>
        <v>ESTE</v>
      </c>
      <c r="B46" s="8">
        <v>838</v>
      </c>
      <c r="C46" s="14" t="str">
        <f>VLOOKUP(B46,'[1]LISTADO ATM'!$A$2:$B$816,2,0)</f>
        <v xml:space="preserve">ATM UNP Consuelo </v>
      </c>
      <c r="D46" s="23" t="s">
        <v>17</v>
      </c>
      <c r="E46" s="24"/>
    </row>
    <row r="47" spans="1:5" ht="18.75" thickBot="1" x14ac:dyDescent="0.3">
      <c r="A47" s="11" t="s">
        <v>12</v>
      </c>
      <c r="B47" s="19">
        <f>COUNT(B37:B46)</f>
        <v>10</v>
      </c>
      <c r="C47" s="17"/>
      <c r="D47" s="21"/>
      <c r="E47" s="22"/>
    </row>
  </sheetData>
  <mergeCells count="22">
    <mergeCell ref="A18:E18"/>
    <mergeCell ref="D36:E36"/>
    <mergeCell ref="A25:E25"/>
    <mergeCell ref="A32:B32"/>
    <mergeCell ref="A33:B33"/>
    <mergeCell ref="A35:E35"/>
    <mergeCell ref="A1:E1"/>
    <mergeCell ref="A8:E8"/>
    <mergeCell ref="A2:E2"/>
    <mergeCell ref="A3:E3"/>
    <mergeCell ref="C16:E16"/>
    <mergeCell ref="D47:E47"/>
    <mergeCell ref="D37:E37"/>
    <mergeCell ref="D38:E38"/>
    <mergeCell ref="D39:E39"/>
    <mergeCell ref="D40:E40"/>
    <mergeCell ref="D41:E41"/>
    <mergeCell ref="D43:E43"/>
    <mergeCell ref="D42:E42"/>
    <mergeCell ref="D46:E46"/>
    <mergeCell ref="D44:E44"/>
    <mergeCell ref="D45:E45"/>
  </mergeCells>
  <phoneticPr fontId="11" type="noConversion"/>
  <conditionalFormatting sqref="B46:B1048576 B23:B25 B1:B8 B20 B10:B14 B27:B43 B16:B18">
    <cfRule type="duplicateValues" dxfId="26" priority="71"/>
  </conditionalFormatting>
  <conditionalFormatting sqref="E37">
    <cfRule type="duplicateValues" dxfId="25" priority="63"/>
  </conditionalFormatting>
  <conditionalFormatting sqref="B46:B1048576 B1:B8 B20:B25 B10:B14 B27:B43 B16:B18">
    <cfRule type="duplicateValues" dxfId="24" priority="48"/>
  </conditionalFormatting>
  <conditionalFormatting sqref="E10">
    <cfRule type="duplicateValues" dxfId="23" priority="41"/>
  </conditionalFormatting>
  <conditionalFormatting sqref="B46:B1048576">
    <cfRule type="duplicateValues" dxfId="22" priority="40"/>
  </conditionalFormatting>
  <conditionalFormatting sqref="E47:E1048576 E27:E36 E23:E25 E1:E8 E20 E11:E14 E16:E18">
    <cfRule type="duplicateValues" dxfId="21" priority="133"/>
  </conditionalFormatting>
  <conditionalFormatting sqref="E47:E1048576 E27:E37 E20:E25 E1:E14 E16:E18">
    <cfRule type="duplicateValues" dxfId="20" priority="147"/>
  </conditionalFormatting>
  <conditionalFormatting sqref="E38">
    <cfRule type="duplicateValues" dxfId="19" priority="33"/>
  </conditionalFormatting>
  <conditionalFormatting sqref="E38">
    <cfRule type="duplicateValues" dxfId="18" priority="34"/>
  </conditionalFormatting>
  <conditionalFormatting sqref="E39">
    <cfRule type="duplicateValues" dxfId="17" priority="27"/>
  </conditionalFormatting>
  <conditionalFormatting sqref="E39">
    <cfRule type="duplicateValues" dxfId="16" priority="28"/>
  </conditionalFormatting>
  <conditionalFormatting sqref="E40">
    <cfRule type="duplicateValues" dxfId="15" priority="23"/>
  </conditionalFormatting>
  <conditionalFormatting sqref="E40">
    <cfRule type="duplicateValues" dxfId="14" priority="24"/>
  </conditionalFormatting>
  <conditionalFormatting sqref="E13">
    <cfRule type="duplicateValues" dxfId="13" priority="22"/>
  </conditionalFormatting>
  <conditionalFormatting sqref="B21:B22">
    <cfRule type="duplicateValues" dxfId="12" priority="183"/>
  </conditionalFormatting>
  <conditionalFormatting sqref="E21:E22">
    <cfRule type="duplicateValues" dxfId="11" priority="185"/>
  </conditionalFormatting>
  <conditionalFormatting sqref="E41">
    <cfRule type="duplicateValues" dxfId="10" priority="20"/>
  </conditionalFormatting>
  <conditionalFormatting sqref="E41">
    <cfRule type="duplicateValues" dxfId="9" priority="21"/>
  </conditionalFormatting>
  <conditionalFormatting sqref="B44:B45">
    <cfRule type="duplicateValues" dxfId="8" priority="13"/>
  </conditionalFormatting>
  <conditionalFormatting sqref="B44:B45">
    <cfRule type="duplicateValues" dxfId="7" priority="12"/>
  </conditionalFormatting>
  <conditionalFormatting sqref="B44:B45">
    <cfRule type="duplicateValues" dxfId="6" priority="11"/>
  </conditionalFormatting>
  <conditionalFormatting sqref="B15">
    <cfRule type="duplicateValues" dxfId="5" priority="3"/>
  </conditionalFormatting>
  <conditionalFormatting sqref="B15">
    <cfRule type="duplicateValues" dxfId="4" priority="2"/>
  </conditionalFormatting>
  <conditionalFormatting sqref="E15">
    <cfRule type="duplicateValues" dxfId="3" priority="7"/>
  </conditionalFormatting>
  <conditionalFormatting sqref="B15">
    <cfRule type="duplicateValues" dxfId="2" priority="1"/>
  </conditionalFormatting>
  <conditionalFormatting sqref="E15">
    <cfRule type="duplicateValues" dxfId="1" priority="8"/>
  </conditionalFormatting>
  <conditionalFormatting sqref="E42:E46">
    <cfRule type="duplicateValues" dxfId="0" priority="21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2021-02-12T02:38:17Z</dcterms:modified>
</cp:coreProperties>
</file>