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1\"/>
    </mc:Choice>
  </mc:AlternateContent>
  <bookViews>
    <workbookView xWindow="0" yWindow="0" windowWidth="19200" windowHeight="115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19" i="1"/>
  <c r="B37" i="1" l="1"/>
  <c r="A16" i="1" l="1"/>
  <c r="C16" i="1"/>
  <c r="A18" i="1"/>
  <c r="C18" i="1"/>
  <c r="A10" i="1"/>
  <c r="C10" i="1"/>
  <c r="A35" i="1"/>
  <c r="C35" i="1"/>
  <c r="A15" i="1" l="1"/>
  <c r="C15" i="1"/>
  <c r="B11" i="1" l="1"/>
  <c r="A33" i="1"/>
  <c r="C33" i="1"/>
  <c r="A24" i="1" l="1"/>
  <c r="C24" i="1"/>
  <c r="A34" i="1"/>
  <c r="C34" i="1"/>
  <c r="A36" i="1" l="1"/>
  <c r="C36" i="1"/>
  <c r="A17" i="1"/>
  <c r="C17" i="1"/>
  <c r="A23" i="1" l="1"/>
  <c r="C32" i="1" l="1"/>
  <c r="A32" i="1"/>
  <c r="A28" i="1" l="1"/>
</calcChain>
</file>

<file path=xl/sharedStrings.xml><?xml version="1.0" encoding="utf-8"?>
<sst xmlns="http://schemas.openxmlformats.org/spreadsheetml/2006/main" count="46" uniqueCount="20">
  <si>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</si>
  <si>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</si>
  <si>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</si>
  <si>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</si>
  <si>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</si>
  <si>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</si>
  <si>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</si>
  <si>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</si>
  <si>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</si>
  <si>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</si>
  <si>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</si>
  <si>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</si>
  <si>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</si>
  <si>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</si>
  <si>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</si>
  <si>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</si>
  <si>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</si>
  <si>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</si>
  <si>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</si>
  <si>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S/M BRAVO HIPICA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</si>
</sst>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3" zoomScale="90" zoomScaleNormal="90" workbookViewId="0">
      <selection activeCell="D22" sqref="D22"/>
    </sheetView>
  </sheetViews>
  <sheetFormatPr baseColWidth="10" defaultColWidth="52.6640625" defaultRowHeight="14.4" x14ac:dyDescent="0.3"/>
  <cols>
    <col min="1" max="1" width="26.6640625" bestFit="1" customWidth="1"/>
    <col min="2" max="2" width="18.109375" style="13" bestFit="1" customWidth="1"/>
    <col min="3" max="3" width="61.88671875" bestFit="1" customWidth="1"/>
    <col min="4" max="4" width="40.88671875" bestFit="1" customWidth="1"/>
    <col min="5" max="5" width="28.109375" customWidth="1"/>
  </cols>
  <sheetData>
    <row r="1" spans="1:5" ht="23.4" x14ac:dyDescent="0.3">
      <c r="A1" s="30" t="s">
        <v>0</v>
      </c>
      <c r="B1" s="31"/>
      <c r="C1" s="31"/>
      <c r="D1" s="31"/>
      <c r="E1" s="32"/>
    </row>
    <row r="2" spans="1:5" ht="23.4" x14ac:dyDescent="0.3">
      <c r="A2" s="30" t="s">
        <v>1</v>
      </c>
      <c r="B2" s="31"/>
      <c r="C2" s="31"/>
      <c r="D2" s="31"/>
      <c r="E2" s="32"/>
    </row>
    <row r="3" spans="1:5" ht="26.4" x14ac:dyDescent="0.3">
      <c r="A3" s="33" t="s">
        <v>0</v>
      </c>
      <c r="B3" s="34"/>
      <c r="C3" s="34"/>
      <c r="D3" s="34"/>
      <c r="E3" s="35"/>
    </row>
    <row r="4" spans="1:5" x14ac:dyDescent="0.3">
      <c r="E4" s="13"/>
    </row>
    <row r="5" spans="1:5" ht="18" thickBot="1" x14ac:dyDescent="0.35">
      <c r="A5" s="1" t="s">
        <v>2</v>
      </c>
      <c r="B5" s="2">
        <v>44237.708333333336</v>
      </c>
      <c r="C5" s="3"/>
      <c r="D5" s="4"/>
      <c r="E5" s="5"/>
    </row>
    <row r="6" spans="1:5" ht="18" thickBot="1" x14ac:dyDescent="0.35">
      <c r="A6" s="1" t="s">
        <v>3</v>
      </c>
      <c r="B6" s="2">
        <v>44238.25</v>
      </c>
      <c r="C6" s="3"/>
      <c r="D6" s="4"/>
      <c r="E6" s="5"/>
    </row>
    <row r="7" spans="1:5" ht="15" thickBot="1" x14ac:dyDescent="0.35">
      <c r="E7" s="13"/>
    </row>
    <row r="8" spans="1:5" ht="18" thickBot="1" x14ac:dyDescent="0.35">
      <c r="A8" s="21" t="s">
        <v>4</v>
      </c>
      <c r="B8" s="22"/>
      <c r="C8" s="22"/>
      <c r="D8" s="22"/>
      <c r="E8" s="23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20" t="s">
        <v>18</v>
      </c>
      <c r="E10" s="18"/>
    </row>
    <row r="11" spans="1:5" ht="18" thickBot="1" x14ac:dyDescent="0.35">
      <c r="A11" s="11" t="s">
        <v>12</v>
      </c>
      <c r="B11" s="19">
        <f>COUNT(B10:B10)</f>
        <v>0</v>
      </c>
      <c r="C11" s="36"/>
      <c r="D11" s="37"/>
      <c r="E11" s="38"/>
    </row>
    <row r="12" spans="1:5" ht="15" thickBot="1" x14ac:dyDescent="0.35">
      <c r="E12" s="13"/>
    </row>
    <row r="13" spans="1:5" ht="18" thickBot="1" x14ac:dyDescent="0.35">
      <c r="A13" s="21" t="s">
        <v>10</v>
      </c>
      <c r="B13" s="22"/>
      <c r="C13" s="22"/>
      <c r="D13" s="22"/>
      <c r="E13" s="23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NORTE</v>
      </c>
      <c r="B15" s="8">
        <v>154</v>
      </c>
      <c r="C15" s="14" t="str">
        <f>VLOOKUP(B15,'[1]LISTADO ATM'!$A$2:$B$816,2,0)</f>
        <v xml:space="preserve">ATM Oficina Sánchez </v>
      </c>
      <c r="D15" s="15" t="s">
        <v>11</v>
      </c>
      <c r="E15" s="18">
        <v>335788700</v>
      </c>
    </row>
    <row r="16" spans="1:5" ht="17.399999999999999" x14ac:dyDescent="0.3">
      <c r="A16" s="8" t="str">
        <f>VLOOKUP(B16,'[1]LISTADO ATM'!$A$2:$C$817,3,0)</f>
        <v>DISTRITO NACIONAL</v>
      </c>
      <c r="B16" s="8">
        <v>231</v>
      </c>
      <c r="C16" s="14" t="str">
        <f>VLOOKUP(B16,'[1]LISTADO ATM'!$A$2:$B$816,2,0)</f>
        <v xml:space="preserve">ATM Oficina Zona Oriental </v>
      </c>
      <c r="D16" s="15" t="s">
        <v>11</v>
      </c>
      <c r="E16" s="18">
        <v>335788899</v>
      </c>
    </row>
    <row r="17" spans="1:5" ht="17.399999999999999" x14ac:dyDescent="0.3">
      <c r="A17" s="8" t="str">
        <f>VLOOKUP(B17,'[1]LISTADO ATM'!$A$2:$C$817,3,0)</f>
        <v>DISTRITO NACIONAL</v>
      </c>
      <c r="B17" s="8">
        <v>835</v>
      </c>
      <c r="C17" s="14" t="str">
        <f>VLOOKUP(B17,'[1]LISTADO ATM'!$A$2:$B$816,2,0)</f>
        <v xml:space="preserve">ATM UNP Megacentro </v>
      </c>
      <c r="D17" s="15" t="s">
        <v>11</v>
      </c>
      <c r="E17" s="18">
        <v>335788781</v>
      </c>
    </row>
    <row r="18" spans="1:5" ht="17.399999999999999" x14ac:dyDescent="0.3">
      <c r="A18" s="8" t="str">
        <f>VLOOKUP(B18,'[1]LISTADO ATM'!$A$2:$C$817,3,0)</f>
        <v>NORTE</v>
      </c>
      <c r="B18" s="8">
        <v>645</v>
      </c>
      <c r="C18" s="14" t="str">
        <f>VLOOKUP(B18,'[1]LISTADO ATM'!$A$2:$B$816,2,0)</f>
        <v xml:space="preserve">ATM UNP Cabrera </v>
      </c>
      <c r="D18" s="15" t="s">
        <v>11</v>
      </c>
      <c r="E18" s="18">
        <v>335788932</v>
      </c>
    </row>
    <row r="19" spans="1:5" ht="18" thickBot="1" x14ac:dyDescent="0.35">
      <c r="A19" s="16" t="s">
        <v>12</v>
      </c>
      <c r="B19" s="19">
        <f>COUNT(B15:B18)</f>
        <v>4</v>
      </c>
      <c r="C19" s="17"/>
      <c r="D19" s="17"/>
      <c r="E19" s="17"/>
    </row>
    <row r="20" spans="1:5" ht="15" thickBot="1" x14ac:dyDescent="0.35">
      <c r="E20" s="13"/>
    </row>
    <row r="21" spans="1:5" ht="18" thickBot="1" x14ac:dyDescent="0.35">
      <c r="A21" s="21" t="s">
        <v>13</v>
      </c>
      <c r="B21" s="22"/>
      <c r="C21" s="22"/>
      <c r="D21" s="22"/>
      <c r="E21" s="23"/>
    </row>
    <row r="22" spans="1:5" ht="17.399999999999999" x14ac:dyDescent="0.3">
      <c r="A22" s="6" t="s">
        <v>5</v>
      </c>
      <c r="B22" s="6" t="s">
        <v>6</v>
      </c>
      <c r="C22" s="7" t="s">
        <v>7</v>
      </c>
      <c r="D22" s="7" t="s">
        <v>8</v>
      </c>
      <c r="E22" s="7" t="s">
        <v>9</v>
      </c>
    </row>
    <row r="23" spans="1:5" ht="17.399999999999999" x14ac:dyDescent="0.3">
      <c r="A23" s="14" t="e">
        <f>VLOOKUP(B23,'[1]LISTADO ATM'!$A$2:$C$817,3,0)</f>
        <v>#N/A</v>
      </c>
      <c r="B23" s="8">
        <v>600</v>
      </c>
      <c r="C23" s="14" t="s">
        <v>19</v>
      </c>
      <c r="D23" s="14" t="s">
        <v>14</v>
      </c>
      <c r="E23" s="18">
        <v>335787514</v>
      </c>
    </row>
    <row r="24" spans="1:5" ht="17.399999999999999" x14ac:dyDescent="0.3">
      <c r="A24" s="14" t="str">
        <f>VLOOKUP(B24,'[1]LISTADO ATM'!$A$2:$C$817,3,0)</f>
        <v>SUR</v>
      </c>
      <c r="B24" s="8">
        <v>817</v>
      </c>
      <c r="C24" s="14" t="str">
        <f>VLOOKUP(B24,'[1]LISTADO ATM'!$A$2:$B$816,2,0)</f>
        <v xml:space="preserve">ATM Ayuntamiento Sabana Larga (San José de Ocoa) </v>
      </c>
      <c r="D24" s="14" t="s">
        <v>14</v>
      </c>
      <c r="E24" s="18">
        <v>335788350</v>
      </c>
    </row>
    <row r="25" spans="1:5" ht="18" thickBot="1" x14ac:dyDescent="0.35">
      <c r="A25" s="11" t="s">
        <v>12</v>
      </c>
      <c r="B25" s="19">
        <f>COUNT(B23:B24)</f>
        <v>2</v>
      </c>
      <c r="C25" s="17"/>
      <c r="D25" s="9"/>
      <c r="E25" s="10"/>
    </row>
    <row r="26" spans="1:5" ht="15" thickBot="1" x14ac:dyDescent="0.35">
      <c r="E26" s="13"/>
    </row>
    <row r="27" spans="1:5" ht="18" thickBot="1" x14ac:dyDescent="0.35">
      <c r="A27" s="26" t="s">
        <v>15</v>
      </c>
      <c r="B27" s="27"/>
      <c r="E27" s="13"/>
    </row>
    <row r="28" spans="1:5" ht="18" thickBot="1" x14ac:dyDescent="0.35">
      <c r="A28" s="28">
        <f>+B19+B25</f>
        <v>6</v>
      </c>
      <c r="B28" s="29"/>
      <c r="E28" s="13"/>
    </row>
    <row r="29" spans="1:5" ht="15" thickBot="1" x14ac:dyDescent="0.35">
      <c r="E29" s="13"/>
    </row>
    <row r="30" spans="1:5" ht="18" thickBot="1" x14ac:dyDescent="0.35">
      <c r="A30" s="21" t="s">
        <v>16</v>
      </c>
      <c r="B30" s="22"/>
      <c r="C30" s="22"/>
      <c r="D30" s="22"/>
      <c r="E30" s="23"/>
    </row>
    <row r="31" spans="1:5" ht="17.399999999999999" x14ac:dyDescent="0.3">
      <c r="A31" s="6" t="s">
        <v>5</v>
      </c>
      <c r="B31" s="6" t="s">
        <v>6</v>
      </c>
      <c r="C31" s="12" t="s">
        <v>7</v>
      </c>
      <c r="D31" s="24" t="s">
        <v>8</v>
      </c>
      <c r="E31" s="25"/>
    </row>
    <row r="32" spans="1:5" ht="17.399999999999999" x14ac:dyDescent="0.3">
      <c r="A32" s="8" t="str">
        <f>VLOOKUP(B32,'[1]LISTADO ATM'!$A$2:$C$817,3,0)</f>
        <v>ESTE</v>
      </c>
      <c r="B32" s="8">
        <v>651</v>
      </c>
      <c r="C32" s="14" t="str">
        <f>VLOOKUP(B32,'[1]LISTADO ATM'!$A$2:$B$816,2,0)</f>
        <v>ATM Eco Petroleo Romana</v>
      </c>
      <c r="D32" s="39" t="s">
        <v>17</v>
      </c>
      <c r="E32" s="40"/>
    </row>
    <row r="33" spans="1:5" ht="17.399999999999999" x14ac:dyDescent="0.3">
      <c r="A33" s="8" t="str">
        <f>VLOOKUP(B33,'[1]LISTADO ATM'!$A$2:$C$817,3,0)</f>
        <v>NORTE</v>
      </c>
      <c r="B33" s="8">
        <v>944</v>
      </c>
      <c r="C33" s="14" t="str">
        <f>VLOOKUP(B33,'[1]LISTADO ATM'!$A$2:$B$816,2,0)</f>
        <v xml:space="preserve">ATM UNP Mao </v>
      </c>
      <c r="D33" s="39" t="s">
        <v>17</v>
      </c>
      <c r="E33" s="40"/>
    </row>
    <row r="34" spans="1:5" ht="17.399999999999999" x14ac:dyDescent="0.3">
      <c r="A34" s="8" t="str">
        <f>VLOOKUP(B34,'[1]LISTADO ATM'!$A$2:$C$817,3,0)</f>
        <v>DISTRITO NACIONAL</v>
      </c>
      <c r="B34" s="8">
        <v>382</v>
      </c>
      <c r="C34" s="14" t="str">
        <f>VLOOKUP(B34,'[1]LISTADO ATM'!$A$2:$B$816,2,0)</f>
        <v>ATM Estación del Metro María Montés</v>
      </c>
      <c r="D34" s="39" t="s">
        <v>17</v>
      </c>
      <c r="E34" s="40"/>
    </row>
    <row r="35" spans="1:5" ht="17.399999999999999" x14ac:dyDescent="0.3">
      <c r="A35" s="8" t="str">
        <f>VLOOKUP(B35,'[1]LISTADO ATM'!$A$2:$C$817,3,0)</f>
        <v>DISTRITO NACIONAL</v>
      </c>
      <c r="B35" s="8">
        <v>410</v>
      </c>
      <c r="C35" s="14" t="str">
        <f>VLOOKUP(B35,'[1]LISTADO ATM'!$A$2:$B$816,2,0)</f>
        <v xml:space="preserve">ATM Oficina Las Palmas de Herrera II </v>
      </c>
      <c r="D35" s="39" t="s">
        <v>17</v>
      </c>
      <c r="E35" s="40"/>
    </row>
    <row r="36" spans="1:5" ht="17.399999999999999" x14ac:dyDescent="0.3">
      <c r="A36" s="8" t="str">
        <f>VLOOKUP(B36,'[1]LISTADO ATM'!$A$2:$C$817,3,0)</f>
        <v>DISTRITO NACIONAL</v>
      </c>
      <c r="B36" s="8">
        <v>85</v>
      </c>
      <c r="C36" s="14" t="str">
        <f>VLOOKUP(B36,'[1]LISTADO ATM'!$A$2:$B$816,2,0)</f>
        <v xml:space="preserve">ATM Oficina San Isidro (Fuerza Aérea) </v>
      </c>
      <c r="D36" s="39" t="s">
        <v>17</v>
      </c>
      <c r="E36" s="40"/>
    </row>
    <row r="37" spans="1:5" ht="18" thickBot="1" x14ac:dyDescent="0.35">
      <c r="A37" s="11" t="s">
        <v>12</v>
      </c>
      <c r="B37" s="19">
        <f>COUNT(B32:B36)</f>
        <v>5</v>
      </c>
      <c r="C37" s="17"/>
      <c r="D37" s="36"/>
      <c r="E37" s="38"/>
    </row>
  </sheetData>
  <mergeCells count="17">
    <mergeCell ref="D37:E37"/>
    <mergeCell ref="D32:E32"/>
    <mergeCell ref="D36:E36"/>
    <mergeCell ref="D34:E34"/>
    <mergeCell ref="D33:E33"/>
    <mergeCell ref="D35:E35"/>
    <mergeCell ref="A1:E1"/>
    <mergeCell ref="A8:E8"/>
    <mergeCell ref="A2:E2"/>
    <mergeCell ref="A3:E3"/>
    <mergeCell ref="C11:E11"/>
    <mergeCell ref="A13:E13"/>
    <mergeCell ref="D31:E31"/>
    <mergeCell ref="A21:E21"/>
    <mergeCell ref="A27:B27"/>
    <mergeCell ref="A28:B28"/>
    <mergeCell ref="A30:E30"/>
  </mergeCells>
  <phoneticPr fontId="11" type="noConversion"/>
  <conditionalFormatting sqref="B19:B21 B1:B8 B10:B13 B15:B17 B23:B1048576">
    <cfRule type="duplicateValues" dxfId="7" priority="27"/>
  </conditionalFormatting>
  <conditionalFormatting sqref="E33">
    <cfRule type="duplicateValues" dxfId="6" priority="20"/>
  </conditionalFormatting>
  <conditionalFormatting sqref="E34">
    <cfRule type="duplicateValues" dxfId="5" priority="19"/>
  </conditionalFormatting>
  <conditionalFormatting sqref="E35">
    <cfRule type="duplicateValues" dxfId="4" priority="17"/>
  </conditionalFormatting>
  <conditionalFormatting sqref="B1:B8 B10:B13 B15:B21 B23:B1048576">
    <cfRule type="duplicateValues" dxfId="3" priority="4"/>
  </conditionalFormatting>
  <conditionalFormatting sqref="E36:E1048576 E19:E32 E1:E8 E10:E13 E15:E17">
    <cfRule type="duplicateValues" dxfId="2" priority="33"/>
  </conditionalFormatting>
  <conditionalFormatting sqref="B18">
    <cfRule type="duplicateValues" dxfId="1" priority="35"/>
  </conditionalFormatting>
  <conditionalFormatting sqref="E18">
    <cfRule type="duplicateValues" dxfId="0" priority="3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2021-02-11T09:12:29Z</dcterms:modified>
</cp:coreProperties>
</file>