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Febrero\13\"/>
    </mc:Choice>
  </mc:AlternateContent>
  <bookViews>
    <workbookView xWindow="0" yWindow="0" windowWidth="18555" windowHeight="711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2" i="1" l="1"/>
  <c r="C41" i="1"/>
  <c r="A41" i="1"/>
  <c r="C40" i="1"/>
  <c r="A40" i="1"/>
  <c r="C39" i="1"/>
  <c r="A39" i="1"/>
  <c r="C38" i="1"/>
  <c r="A38" i="1"/>
  <c r="C37" i="1"/>
  <c r="A37" i="1"/>
  <c r="C36" i="1"/>
  <c r="A36" i="1"/>
  <c r="C35" i="1"/>
  <c r="A35" i="1"/>
  <c r="C34" i="1"/>
  <c r="A34" i="1"/>
  <c r="B27" i="1"/>
  <c r="C26" i="1"/>
  <c r="A26" i="1"/>
  <c r="C25" i="1"/>
  <c r="A25" i="1"/>
  <c r="C24" i="1"/>
  <c r="A24" i="1"/>
  <c r="B20" i="1"/>
  <c r="A30" i="1" s="1"/>
  <c r="C19" i="1"/>
  <c r="A19" i="1"/>
  <c r="C18" i="1"/>
  <c r="A18" i="1"/>
  <c r="C17" i="1"/>
  <c r="A17" i="1"/>
  <c r="C16" i="1"/>
  <c r="A16" i="1"/>
  <c r="C15" i="1"/>
  <c r="A15" i="1"/>
  <c r="B11" i="1"/>
  <c r="C10" i="1"/>
  <c r="A10" i="1"/>
</calcChain>
</file>

<file path=xl/sharedStrings.xml><?xml version="1.0" encoding="utf-8"?>
<sst xmlns="http://schemas.openxmlformats.org/spreadsheetml/2006/main" count="50" uniqueCount="20">
  <si>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</si>
  <si>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</si>
  <si>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</si>
  <si>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</si>
  <si>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</si>
  <si>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</si>
  <si>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</si>
  <si>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</si>
  <si>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</si>
  <si>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</si>
  <si>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</si>
  <si>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</si>
  <si>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</si>
  <si>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</si>
  <si>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TOTAL DE CAJEROS REPORTADOS</t>
  </si>
  <si>
    <t>EN OBSERVACION / CON FALLAS y GAVETAS VACIAS (CON GAVETAS DISPONIBLES)</t>
  </si>
  <si>
    <t>3 Gavetas Vacías</t>
  </si>
  <si>
    <t>Abastecido</t>
  </si>
  <si>
    <t>Gavetas Vacías + Gavetas Fallando</t>
  </si>
  <si>
    <t>2 Gavetas Vacías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</si>
</sst>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7" fillId="10" borderId="2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9" fillId="8" borderId="23" xfId="0" applyFont="1" applyFill="1" applyBorder="1" applyAlignment="1">
      <alignment horizontal="center" vertical="center" wrapText="1"/>
    </xf>
    <xf numFmtId="0" fontId="6" fillId="11" borderId="12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</cellXfs>
  <cellStyles count="1">
    <cellStyle name="Normal" xfId="0" builtinId="0"/>
  </cellStyles>
  <dxfs count="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16" zoomScale="90" zoomScaleNormal="90" workbookViewId="0">
      <selection activeCell="F20" sqref="F20"/>
    </sheetView>
  </sheetViews>
  <sheetFormatPr baseColWidth="10" defaultColWidth="52.7109375" defaultRowHeight="15" x14ac:dyDescent="0.25"/>
  <cols>
    <col min="1" max="1" width="25.5703125" bestFit="1" customWidth="1"/>
    <col min="2" max="2" width="20" style="13" customWidth="1"/>
    <col min="3" max="3" width="59.85546875" bestFit="1" customWidth="1"/>
    <col min="4" max="4" width="42.85546875" customWidth="1"/>
    <col min="5" max="5" width="21.5703125" customWidth="1"/>
  </cols>
  <sheetData>
    <row r="1" spans="1:5" ht="22.5" x14ac:dyDescent="0.25">
      <c r="A1" s="26" t="s">
        <v>0</v>
      </c>
      <c r="B1" s="27"/>
      <c r="C1" s="27"/>
      <c r="D1" s="27"/>
      <c r="E1" s="28"/>
    </row>
    <row r="2" spans="1:5" ht="22.5" x14ac:dyDescent="0.25">
      <c r="A2" s="26" t="s">
        <v>1</v>
      </c>
      <c r="B2" s="27"/>
      <c r="C2" s="27"/>
      <c r="D2" s="27"/>
      <c r="E2" s="28"/>
    </row>
    <row r="3" spans="1:5" ht="25.5" x14ac:dyDescent="0.25">
      <c r="A3" s="32" t="s">
        <v>0</v>
      </c>
      <c r="B3" s="33"/>
      <c r="C3" s="33"/>
      <c r="D3" s="33"/>
      <c r="E3" s="34"/>
    </row>
    <row r="4" spans="1:5" x14ac:dyDescent="0.25">
      <c r="E4" s="13"/>
    </row>
    <row r="5" spans="1:5" ht="18.75" thickBot="1" x14ac:dyDescent="0.3">
      <c r="A5" s="1" t="s">
        <v>2</v>
      </c>
      <c r="B5" s="2">
        <v>44239.708333333336</v>
      </c>
      <c r="C5" s="3"/>
      <c r="D5" s="4"/>
      <c r="E5" s="5"/>
    </row>
    <row r="6" spans="1:5" ht="18.75" thickBot="1" x14ac:dyDescent="0.3">
      <c r="A6" s="1" t="s">
        <v>3</v>
      </c>
      <c r="B6" s="2">
        <v>44240.25</v>
      </c>
      <c r="C6" s="3"/>
      <c r="D6" s="4"/>
      <c r="E6" s="5"/>
    </row>
    <row r="7" spans="1:5" ht="15.75" thickBot="1" x14ac:dyDescent="0.3">
      <c r="E7" s="13"/>
    </row>
    <row r="8" spans="1:5" ht="18.75" thickBot="1" x14ac:dyDescent="0.3">
      <c r="A8" s="29" t="s">
        <v>4</v>
      </c>
      <c r="B8" s="30"/>
      <c r="C8" s="30"/>
      <c r="D8" s="30"/>
      <c r="E8" s="31"/>
    </row>
    <row r="9" spans="1:5" ht="18" x14ac:dyDescent="0.25">
      <c r="A9" s="6" t="s">
        <v>5</v>
      </c>
      <c r="B9" s="6" t="s">
        <v>6</v>
      </c>
      <c r="C9" s="7" t="s">
        <v>7</v>
      </c>
      <c r="D9" s="7" t="s">
        <v>8</v>
      </c>
      <c r="E9" s="7" t="s">
        <v>9</v>
      </c>
    </row>
    <row r="10" spans="1:5" ht="18" x14ac:dyDescent="0.25">
      <c r="A10" s="14" t="e">
        <f>VLOOKUP(B10,'[1]LISTADO ATM'!$A$2:$C$817,3,0)</f>
        <v>#N/A</v>
      </c>
      <c r="B10" s="8"/>
      <c r="C10" s="14" t="e">
        <f>VLOOKUP(B10,'[1]LISTADO ATM'!$A$2:$B$816,2,0)</f>
        <v>#N/A</v>
      </c>
      <c r="D10" s="20" t="s">
        <v>17</v>
      </c>
      <c r="E10" s="18"/>
    </row>
    <row r="11" spans="1:5" ht="18.75" thickBot="1" x14ac:dyDescent="0.3">
      <c r="A11" s="11" t="s">
        <v>12</v>
      </c>
      <c r="B11" s="19">
        <f>COUNT(B10:B10)</f>
        <v>0</v>
      </c>
      <c r="C11" s="22"/>
      <c r="D11" s="35"/>
      <c r="E11" s="23"/>
    </row>
    <row r="12" spans="1:5" ht="15.75" thickBot="1" x14ac:dyDescent="0.3">
      <c r="E12" s="13"/>
    </row>
    <row r="13" spans="1:5" ht="18.75" thickBot="1" x14ac:dyDescent="0.3">
      <c r="A13" s="29" t="s">
        <v>10</v>
      </c>
      <c r="B13" s="30"/>
      <c r="C13" s="30"/>
      <c r="D13" s="30"/>
      <c r="E13" s="31"/>
    </row>
    <row r="14" spans="1:5" ht="18" x14ac:dyDescent="0.25">
      <c r="A14" s="6" t="s">
        <v>5</v>
      </c>
      <c r="B14" s="6" t="s">
        <v>6</v>
      </c>
      <c r="C14" s="7" t="s">
        <v>7</v>
      </c>
      <c r="D14" s="7" t="s">
        <v>8</v>
      </c>
      <c r="E14" s="6" t="s">
        <v>9</v>
      </c>
    </row>
    <row r="15" spans="1:5" ht="18" x14ac:dyDescent="0.25">
      <c r="A15" s="8" t="str">
        <f>VLOOKUP(B15,'[1]LISTADO ATM'!$A$2:$C$817,3,0)</f>
        <v>DISTRITO NACIONAL</v>
      </c>
      <c r="B15" s="8">
        <v>24</v>
      </c>
      <c r="C15" s="14" t="str">
        <f>VLOOKUP(B15,'[1]LISTADO ATM'!$A$2:$B$816,2,0)</f>
        <v xml:space="preserve">ATM Oficina Eusebio Manzueta </v>
      </c>
      <c r="D15" s="15" t="s">
        <v>11</v>
      </c>
      <c r="E15" s="18">
        <v>335789783</v>
      </c>
    </row>
    <row r="16" spans="1:5" ht="18" x14ac:dyDescent="0.25">
      <c r="A16" s="8" t="str">
        <f>VLOOKUP(B16,'[1]LISTADO ATM'!$A$2:$C$817,3,0)</f>
        <v>NORTE</v>
      </c>
      <c r="B16" s="8">
        <v>599</v>
      </c>
      <c r="C16" s="14" t="str">
        <f>VLOOKUP(B16,'[1]LISTADO ATM'!$A$2:$B$816,2,0)</f>
        <v xml:space="preserve">ATM Oficina Plaza Internacional (Santiago) </v>
      </c>
      <c r="D16" s="15" t="s">
        <v>11</v>
      </c>
      <c r="E16" s="18">
        <v>335790918</v>
      </c>
    </row>
    <row r="17" spans="1:5" ht="18" x14ac:dyDescent="0.25">
      <c r="A17" s="8" t="str">
        <f>VLOOKUP(B17,'[1]LISTADO ATM'!$A$2:$C$817,3,0)</f>
        <v>DISTRITO NACIONAL</v>
      </c>
      <c r="B17" s="8">
        <v>212</v>
      </c>
      <c r="C17" s="14" t="str">
        <f>VLOOKUP(B17,'[1]LISTADO ATM'!$A$2:$B$816,2,0)</f>
        <v>ATM Universidad Nacional Evangélica (Santo Domingo)</v>
      </c>
      <c r="D17" s="15" t="s">
        <v>11</v>
      </c>
      <c r="E17" s="18">
        <v>335791136</v>
      </c>
    </row>
    <row r="18" spans="1:5" ht="18" x14ac:dyDescent="0.25">
      <c r="A18" s="8" t="str">
        <f>VLOOKUP(B18,'[1]LISTADO ATM'!$A$2:$C$817,3,0)</f>
        <v>DISTRITO NACIONAL</v>
      </c>
      <c r="B18" s="8">
        <v>527</v>
      </c>
      <c r="C18" s="14" t="str">
        <f>VLOOKUP(B18,'[1]LISTADO ATM'!$A$2:$B$816,2,0)</f>
        <v>ATM Oficina Zona Oriental II</v>
      </c>
      <c r="D18" s="15" t="s">
        <v>11</v>
      </c>
      <c r="E18" s="18">
        <v>335791311</v>
      </c>
    </row>
    <row r="19" spans="1:5" ht="18" x14ac:dyDescent="0.25">
      <c r="A19" s="8" t="str">
        <f>VLOOKUP(B19,'[1]LISTADO ATM'!$A$2:$C$817,3,0)</f>
        <v>DISTRITO NACIONAL</v>
      </c>
      <c r="B19" s="8">
        <v>884</v>
      </c>
      <c r="C19" s="14" t="str">
        <f>VLOOKUP(B19,'[1]LISTADO ATM'!$A$2:$B$816,2,0)</f>
        <v xml:space="preserve">ATM UNP Olé Sabana Perdida </v>
      </c>
      <c r="D19" s="15" t="s">
        <v>11</v>
      </c>
      <c r="E19" s="18">
        <v>335791315</v>
      </c>
    </row>
    <row r="20" spans="1:5" ht="18.75" thickBot="1" x14ac:dyDescent="0.3">
      <c r="A20" s="16" t="s">
        <v>12</v>
      </c>
      <c r="B20" s="19">
        <f>COUNT(B15:B19)</f>
        <v>5</v>
      </c>
      <c r="C20" s="17"/>
      <c r="D20" s="17"/>
      <c r="E20" s="17"/>
    </row>
    <row r="21" spans="1:5" ht="15.75" thickBot="1" x14ac:dyDescent="0.3">
      <c r="E21" s="13"/>
    </row>
    <row r="22" spans="1:5" ht="18.75" thickBot="1" x14ac:dyDescent="0.3">
      <c r="A22" s="29" t="s">
        <v>13</v>
      </c>
      <c r="B22" s="30"/>
      <c r="C22" s="30"/>
      <c r="D22" s="30"/>
      <c r="E22" s="31"/>
    </row>
    <row r="23" spans="1:5" ht="18" x14ac:dyDescent="0.25">
      <c r="A23" s="6" t="s">
        <v>5</v>
      </c>
      <c r="B23" s="6" t="s">
        <v>6</v>
      </c>
      <c r="C23" s="7" t="s">
        <v>7</v>
      </c>
      <c r="D23" s="7" t="s">
        <v>8</v>
      </c>
      <c r="E23" s="6" t="s">
        <v>9</v>
      </c>
    </row>
    <row r="24" spans="1:5" ht="18" x14ac:dyDescent="0.25">
      <c r="A24" s="14" t="str">
        <f>VLOOKUP(B24,'[1]LISTADO ATM'!$A$2:$C$817,3,0)</f>
        <v>SUR</v>
      </c>
      <c r="B24" s="8">
        <v>870</v>
      </c>
      <c r="C24" s="14" t="str">
        <f>VLOOKUP(B24,'[1]LISTADO ATM'!$A$2:$B$816,2,0)</f>
        <v xml:space="preserve">ATM Willbes Dominicana (Barahona) </v>
      </c>
      <c r="D24" s="21" t="s">
        <v>18</v>
      </c>
      <c r="E24" s="18">
        <v>335791184</v>
      </c>
    </row>
    <row r="25" spans="1:5" ht="18" x14ac:dyDescent="0.25">
      <c r="A25" s="14" t="str">
        <f>VLOOKUP(B25,'[1]LISTADO ATM'!$A$2:$C$817,3,0)</f>
        <v>DISTRITO NACIONAL</v>
      </c>
      <c r="B25" s="8">
        <v>786</v>
      </c>
      <c r="C25" s="14" t="str">
        <f>VLOOKUP(B25,'[1]LISTADO ATM'!$A$2:$B$816,2,0)</f>
        <v xml:space="preserve">ATM Oficina Agora Mall II </v>
      </c>
      <c r="D25" s="21" t="s">
        <v>18</v>
      </c>
      <c r="E25" s="18">
        <v>335791288</v>
      </c>
    </row>
    <row r="26" spans="1:5" ht="18" x14ac:dyDescent="0.25">
      <c r="A26" s="14" t="str">
        <f>VLOOKUP(B26,'[1]LISTADO ATM'!$A$2:$C$817,3,0)</f>
        <v>DISTRITO NACIONAL</v>
      </c>
      <c r="B26" s="8">
        <v>515</v>
      </c>
      <c r="C26" s="14" t="str">
        <f>VLOOKUP(B26,'[1]LISTADO ATM'!$A$2:$B$816,2,0)</f>
        <v xml:space="preserve">ATM Oficina Agora Mall I </v>
      </c>
      <c r="D26" s="21" t="s">
        <v>18</v>
      </c>
      <c r="E26" s="18">
        <v>335791316</v>
      </c>
    </row>
    <row r="27" spans="1:5" ht="18.75" thickBot="1" x14ac:dyDescent="0.3">
      <c r="A27" s="11" t="s">
        <v>12</v>
      </c>
      <c r="B27" s="19">
        <f>COUNT(B24:B25)</f>
        <v>2</v>
      </c>
      <c r="C27" s="17"/>
      <c r="D27" s="9"/>
      <c r="E27" s="10"/>
    </row>
    <row r="28" spans="1:5" ht="15.75" thickBot="1" x14ac:dyDescent="0.3">
      <c r="E28" s="13"/>
    </row>
    <row r="29" spans="1:5" ht="18.75" thickBot="1" x14ac:dyDescent="0.3">
      <c r="A29" s="38" t="s">
        <v>14</v>
      </c>
      <c r="B29" s="39"/>
      <c r="E29" s="13"/>
    </row>
    <row r="30" spans="1:5" ht="18.75" thickBot="1" x14ac:dyDescent="0.3">
      <c r="A30" s="40">
        <f>+B20+B27</f>
        <v>7</v>
      </c>
      <c r="B30" s="41"/>
      <c r="E30" s="13"/>
    </row>
    <row r="31" spans="1:5" ht="15.75" thickBot="1" x14ac:dyDescent="0.3">
      <c r="E31" s="13"/>
    </row>
    <row r="32" spans="1:5" ht="18.75" thickBot="1" x14ac:dyDescent="0.3">
      <c r="A32" s="29" t="s">
        <v>15</v>
      </c>
      <c r="B32" s="30"/>
      <c r="C32" s="30"/>
      <c r="D32" s="30"/>
      <c r="E32" s="31"/>
    </row>
    <row r="33" spans="1:5" ht="18" x14ac:dyDescent="0.25">
      <c r="A33" s="6" t="s">
        <v>5</v>
      </c>
      <c r="B33" s="6" t="s">
        <v>6</v>
      </c>
      <c r="C33" s="12" t="s">
        <v>7</v>
      </c>
      <c r="D33" s="36" t="s">
        <v>8</v>
      </c>
      <c r="E33" s="37"/>
    </row>
    <row r="34" spans="1:5" ht="18" x14ac:dyDescent="0.25">
      <c r="A34" s="8" t="str">
        <f>VLOOKUP(B34,'[1]LISTADO ATM'!$A$2:$C$817,3,0)</f>
        <v>ESTE</v>
      </c>
      <c r="B34" s="8">
        <v>838</v>
      </c>
      <c r="C34" s="14" t="str">
        <f>VLOOKUP(B34,'[1]LISTADO ATM'!$A$2:$B$816,2,0)</f>
        <v xml:space="preserve">ATM UNP Consuelo </v>
      </c>
      <c r="D34" s="24" t="s">
        <v>16</v>
      </c>
      <c r="E34" s="25"/>
    </row>
    <row r="35" spans="1:5" ht="18" x14ac:dyDescent="0.25">
      <c r="A35" s="8" t="str">
        <f>VLOOKUP(B35,'[1]LISTADO ATM'!$A$2:$C$817,3,0)</f>
        <v>NORTE</v>
      </c>
      <c r="B35" s="8">
        <v>635</v>
      </c>
      <c r="C35" s="14" t="str">
        <f>VLOOKUP(B35,'[1]LISTADO ATM'!$A$2:$B$816,2,0)</f>
        <v xml:space="preserve">ATM Zona Franca Tamboril </v>
      </c>
      <c r="D35" s="24" t="s">
        <v>16</v>
      </c>
      <c r="E35" s="25"/>
    </row>
    <row r="36" spans="1:5" ht="18" x14ac:dyDescent="0.25">
      <c r="A36" s="8" t="str">
        <f>VLOOKUP(B36,'[1]LISTADO ATM'!$A$2:$C$817,3,0)</f>
        <v>NORTE</v>
      </c>
      <c r="B36" s="8">
        <v>500</v>
      </c>
      <c r="C36" s="14" t="str">
        <f>VLOOKUP(B36,'[1]LISTADO ATM'!$A$2:$B$816,2,0)</f>
        <v xml:space="preserve">ATM UNP Cutupú </v>
      </c>
      <c r="D36" s="24" t="s">
        <v>16</v>
      </c>
      <c r="E36" s="25"/>
    </row>
    <row r="37" spans="1:5" ht="18" x14ac:dyDescent="0.25">
      <c r="A37" s="8" t="str">
        <f>VLOOKUP(B37,'[1]LISTADO ATM'!$A$2:$C$817,3,0)</f>
        <v>DISTRITO NACIONAL</v>
      </c>
      <c r="B37" s="8">
        <v>557</v>
      </c>
      <c r="C37" s="14" t="str">
        <f>VLOOKUP(B37,'[1]LISTADO ATM'!$A$2:$B$816,2,0)</f>
        <v xml:space="preserve">ATM Multicentro La Sirena Ave. Mella </v>
      </c>
      <c r="D37" s="24" t="s">
        <v>19</v>
      </c>
      <c r="E37" s="25"/>
    </row>
    <row r="38" spans="1:5" ht="18" x14ac:dyDescent="0.25">
      <c r="A38" s="8" t="str">
        <f>VLOOKUP(B38,'[1]LISTADO ATM'!$A$2:$C$817,3,0)</f>
        <v>ESTE</v>
      </c>
      <c r="B38" s="8">
        <v>480</v>
      </c>
      <c r="C38" s="14" t="str">
        <f>VLOOKUP(B38,'[1]LISTADO ATM'!$A$2:$B$816,2,0)</f>
        <v>ATM UNP Farmaconal Higuey</v>
      </c>
      <c r="D38" s="24" t="s">
        <v>16</v>
      </c>
      <c r="E38" s="25"/>
    </row>
    <row r="39" spans="1:5" ht="18" x14ac:dyDescent="0.25">
      <c r="A39" s="8" t="str">
        <f>VLOOKUP(B39,'[1]LISTADO ATM'!$A$2:$C$817,3,0)</f>
        <v>DISTRITO NACIONAL</v>
      </c>
      <c r="B39" s="8">
        <v>331</v>
      </c>
      <c r="C39" s="14" t="str">
        <f>VLOOKUP(B39,'[1]LISTADO ATM'!$A$2:$B$816,2,0)</f>
        <v>ATM Ayuntamiento Sto. Dgo. Este</v>
      </c>
      <c r="D39" s="24" t="s">
        <v>16</v>
      </c>
      <c r="E39" s="25"/>
    </row>
    <row r="40" spans="1:5" ht="18" x14ac:dyDescent="0.25">
      <c r="A40" s="8" t="str">
        <f>VLOOKUP(B40,'[1]LISTADO ATM'!$A$2:$C$817,3,0)</f>
        <v>DISTRITO NACIONAL</v>
      </c>
      <c r="B40" s="8">
        <v>194</v>
      </c>
      <c r="C40" s="14" t="str">
        <f>VLOOKUP(B40,'[1]LISTADO ATM'!$A$2:$B$816,2,0)</f>
        <v xml:space="preserve">ATM UNP Pantoja </v>
      </c>
      <c r="D40" s="24" t="s">
        <v>19</v>
      </c>
      <c r="E40" s="25"/>
    </row>
    <row r="41" spans="1:5" ht="18" x14ac:dyDescent="0.25">
      <c r="A41" s="8" t="str">
        <f>VLOOKUP(B41,'[1]LISTADO ATM'!$A$2:$C$817,3,0)</f>
        <v>NORTE</v>
      </c>
      <c r="B41" s="8">
        <v>93</v>
      </c>
      <c r="C41" s="14" t="str">
        <f>VLOOKUP(B41,'[1]LISTADO ATM'!$A$2:$B$816,2,0)</f>
        <v xml:space="preserve">ATM Oficina Cotuí </v>
      </c>
      <c r="D41" s="24" t="s">
        <v>19</v>
      </c>
      <c r="E41" s="25"/>
    </row>
    <row r="42" spans="1:5" ht="18.75" thickBot="1" x14ac:dyDescent="0.3">
      <c r="A42" s="11" t="s">
        <v>12</v>
      </c>
      <c r="B42" s="19">
        <f>COUNT(B34:B41)</f>
        <v>8</v>
      </c>
      <c r="C42" s="17"/>
      <c r="D42" s="22"/>
      <c r="E42" s="23"/>
    </row>
  </sheetData>
  <mergeCells count="20">
    <mergeCell ref="D40:E40"/>
    <mergeCell ref="D41:E41"/>
    <mergeCell ref="D42:E42"/>
    <mergeCell ref="D35:E35"/>
    <mergeCell ref="D36:E36"/>
    <mergeCell ref="D37:E37"/>
    <mergeCell ref="D38:E38"/>
    <mergeCell ref="D39:E39"/>
    <mergeCell ref="A29:B29"/>
    <mergeCell ref="A30:B30"/>
    <mergeCell ref="A32:E32"/>
    <mergeCell ref="D33:E33"/>
    <mergeCell ref="D34:E34"/>
    <mergeCell ref="A1:E1"/>
    <mergeCell ref="A8:E8"/>
    <mergeCell ref="A2:E2"/>
    <mergeCell ref="A3:E3"/>
    <mergeCell ref="C11:E11"/>
    <mergeCell ref="A13:E13"/>
    <mergeCell ref="A22:E22"/>
  </mergeCells>
  <phoneticPr fontId="11" type="noConversion"/>
  <conditionalFormatting sqref="B1:B1048576">
    <cfRule type="duplicateValues" dxfId="2" priority="2"/>
  </conditionalFormatting>
  <conditionalFormatting sqref="E1:E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2021-02-13T05:50:47Z</dcterms:modified>
</cp:coreProperties>
</file>