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14\"/>
    </mc:Choice>
  </mc:AlternateContent>
  <bookViews>
    <workbookView xWindow="0" yWindow="0" windowWidth="19170" windowHeight="790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8" i="1" l="1"/>
  <c r="A68" i="1"/>
  <c r="C67" i="1"/>
  <c r="A67" i="1"/>
  <c r="C69" i="1"/>
  <c r="A69" i="1"/>
  <c r="C10" i="1"/>
  <c r="A10" i="1"/>
  <c r="C11" i="1"/>
  <c r="A11" i="1"/>
  <c r="C34" i="1"/>
  <c r="A34" i="1"/>
  <c r="C50" i="1" l="1"/>
  <c r="A50" i="1"/>
  <c r="C49" i="1"/>
  <c r="A49" i="1"/>
  <c r="C33" i="1"/>
  <c r="A33" i="1"/>
  <c r="C48" i="1"/>
  <c r="A48" i="1"/>
  <c r="C61" i="1" l="1"/>
  <c r="C62" i="1"/>
  <c r="A61" i="1"/>
  <c r="A62" i="1"/>
  <c r="C60" i="1"/>
  <c r="C65" i="1"/>
  <c r="A65" i="1"/>
  <c r="C63" i="1"/>
  <c r="A63" i="1"/>
  <c r="A60" i="1"/>
  <c r="A64" i="1"/>
  <c r="A66" i="1"/>
  <c r="C64" i="1"/>
  <c r="C66" i="1"/>
  <c r="C19" i="1"/>
  <c r="C20" i="1"/>
  <c r="C21" i="1"/>
  <c r="C22" i="1"/>
  <c r="C23" i="1"/>
  <c r="C24" i="1"/>
  <c r="C25" i="1"/>
  <c r="C26" i="1"/>
  <c r="C27" i="1"/>
  <c r="C28" i="1"/>
  <c r="C29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5" i="1"/>
  <c r="C41" i="1"/>
  <c r="C42" i="1"/>
  <c r="C43" i="1"/>
  <c r="C44" i="1"/>
  <c r="C45" i="1"/>
  <c r="C46" i="1"/>
  <c r="C47" i="1"/>
  <c r="A41" i="1"/>
  <c r="A42" i="1"/>
  <c r="A43" i="1"/>
  <c r="A44" i="1"/>
  <c r="A45" i="1"/>
  <c r="A46" i="1"/>
  <c r="A47" i="1"/>
  <c r="C30" i="1" l="1"/>
  <c r="C31" i="1"/>
  <c r="C32" i="1"/>
  <c r="C35" i="1"/>
  <c r="C17" i="1"/>
  <c r="C18" i="1"/>
  <c r="A59" i="1" l="1"/>
  <c r="C59" i="1"/>
  <c r="B12" i="1" l="1"/>
  <c r="B71" i="1"/>
  <c r="B36" i="1"/>
  <c r="B51" i="1"/>
  <c r="C70" i="1" l="1"/>
  <c r="A70" i="1"/>
  <c r="C58" i="1"/>
  <c r="A58" i="1"/>
  <c r="C40" i="1"/>
  <c r="A40" i="1"/>
  <c r="A54" i="1"/>
  <c r="C16" i="1"/>
  <c r="A16" i="1"/>
</calcChain>
</file>

<file path=xl/sharedStrings.xml><?xml version="1.0" encoding="utf-8"?>
<sst xmlns="http://schemas.openxmlformats.org/spreadsheetml/2006/main" count="107" uniqueCount="48">
  <si>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</si>
  <si>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</si>
  <si>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</si>
  <si>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</si>
  <si>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</si>
  <si>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</si>
  <si>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</si>
  <si>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</si>
  <si>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</si>
  <si>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</si>
  <si>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</si>
  <si>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</si>
  <si>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</si>
  <si>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</si>
  <si>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TOTAL DE CAJEROS REPORTADOS</t>
  </si>
  <si>
    <t>EN OBSERVACION / CON FALLAS y GAVETAS VACIAS (CON GAVETAS DISPONIBLES)</t>
  </si>
  <si>
    <t>Abastecido</t>
  </si>
  <si>
    <t>Gavetas Vacías + Gavetas Fallando</t>
  </si>
  <si>
    <t>2 Gavetas Vacías 1 Fallando</t>
  </si>
  <si>
    <t>335791538</t>
  </si>
  <si>
    <t>335791626</t>
  </si>
  <si>
    <t>335791629</t>
  </si>
  <si>
    <t>335791640</t>
  </si>
  <si>
    <t>335791653</t>
  </si>
  <si>
    <t>335791655</t>
  </si>
  <si>
    <t>335791445</t>
  </si>
  <si>
    <t>335791543</t>
  </si>
  <si>
    <t>335791546</t>
  </si>
  <si>
    <t>335791547</t>
  </si>
  <si>
    <t>335791549</t>
  </si>
  <si>
    <t>335791579</t>
  </si>
  <si>
    <t>335791580</t>
  </si>
  <si>
    <t>335791592</t>
  </si>
  <si>
    <t>335791627</t>
  </si>
  <si>
    <t>335791628</t>
  </si>
  <si>
    <t>335791651</t>
  </si>
  <si>
    <t>335791654</t>
  </si>
  <si>
    <t>335791697</t>
  </si>
  <si>
    <t>335791693</t>
  </si>
  <si>
    <t>335791691</t>
  </si>
  <si>
    <t>335791689</t>
  </si>
  <si>
    <t>335791696</t>
  </si>
  <si>
    <t>335791695</t>
  </si>
  <si>
    <t>335791694</t>
  </si>
  <si>
    <t>335791692</t>
  </si>
  <si>
    <t>335791690</t>
  </si>
  <si>
    <t xml:space="preserve">3 Gavetas Vacías  </t>
  </si>
  <si>
    <t>335791704 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</si>
</sst>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topLeftCell="A32" zoomScale="90" zoomScaleNormal="90" workbookViewId="0">
      <selection activeCell="F38" sqref="F38:F39"/>
    </sheetView>
  </sheetViews>
  <sheetFormatPr baseColWidth="10" defaultColWidth="52.7109375" defaultRowHeight="15" x14ac:dyDescent="0.25"/>
  <cols>
    <col min="1" max="1" width="25.5703125" bestFit="1" customWidth="1"/>
    <col min="2" max="2" width="20" style="13" customWidth="1"/>
    <col min="3" max="3" width="59.85546875" bestFit="1" customWidth="1"/>
    <col min="4" max="4" width="42.85546875" customWidth="1"/>
    <col min="5" max="5" width="21.5703125" customWidth="1"/>
  </cols>
  <sheetData>
    <row r="1" spans="1:5" ht="22.5" x14ac:dyDescent="0.25">
      <c r="A1" s="22" t="s">
        <v>0</v>
      </c>
      <c r="B1" s="23"/>
      <c r="C1" s="23"/>
      <c r="D1" s="23"/>
      <c r="E1" s="24"/>
    </row>
    <row r="2" spans="1:5" ht="22.5" x14ac:dyDescent="0.25">
      <c r="A2" s="22" t="s">
        <v>1</v>
      </c>
      <c r="B2" s="23"/>
      <c r="C2" s="23"/>
      <c r="D2" s="23"/>
      <c r="E2" s="24"/>
    </row>
    <row r="3" spans="1:5" ht="25.5" x14ac:dyDescent="0.25">
      <c r="A3" s="28" t="s">
        <v>0</v>
      </c>
      <c r="B3" s="29"/>
      <c r="C3" s="29"/>
      <c r="D3" s="29"/>
      <c r="E3" s="30"/>
    </row>
    <row r="4" spans="1:5" x14ac:dyDescent="0.25">
      <c r="E4" s="13"/>
    </row>
    <row r="5" spans="1:5" ht="18.75" thickBot="1" x14ac:dyDescent="0.3">
      <c r="A5" s="1" t="s">
        <v>2</v>
      </c>
      <c r="B5" s="2">
        <v>44241.25</v>
      </c>
      <c r="C5" s="3"/>
      <c r="D5" s="4"/>
      <c r="E5" s="5"/>
    </row>
    <row r="6" spans="1:5" ht="18.75" thickBot="1" x14ac:dyDescent="0.3">
      <c r="A6" s="1" t="s">
        <v>3</v>
      </c>
      <c r="B6" s="2">
        <v>44241.708333333336</v>
      </c>
      <c r="C6" s="3"/>
      <c r="D6" s="4"/>
      <c r="E6" s="5"/>
    </row>
    <row r="7" spans="1:5" ht="15.75" thickBot="1" x14ac:dyDescent="0.3">
      <c r="E7" s="13"/>
    </row>
    <row r="8" spans="1:5" ht="18.75" thickBot="1" x14ac:dyDescent="0.3">
      <c r="A8" s="25" t="s">
        <v>4</v>
      </c>
      <c r="B8" s="26"/>
      <c r="C8" s="26"/>
      <c r="D8" s="26"/>
      <c r="E8" s="27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str">
        <f>VLOOKUP(B10,'[1]LISTADO ATM'!$A$2:$C$817,3,0)</f>
        <v>NORTE</v>
      </c>
      <c r="B10" s="8">
        <v>635</v>
      </c>
      <c r="C10" s="14" t="str">
        <f>VLOOKUP(B10,'[1]LISTADO ATM'!$A$2:$B$816,2,0)</f>
        <v xml:space="preserve">ATM Zona Franca Tamboril </v>
      </c>
      <c r="D10" s="20" t="s">
        <v>16</v>
      </c>
      <c r="E10" s="18" t="s">
        <v>30</v>
      </c>
    </row>
    <row r="11" spans="1:5" ht="18" x14ac:dyDescent="0.25">
      <c r="A11" s="14" t="str">
        <f>VLOOKUP(B11,'[1]LISTADO ATM'!$A$2:$C$817,3,0)</f>
        <v>DISTRITO NACIONAL</v>
      </c>
      <c r="B11" s="8">
        <v>240</v>
      </c>
      <c r="C11" s="14" t="str">
        <f>VLOOKUP(B11,'[1]LISTADO ATM'!$A$2:$B$816,2,0)</f>
        <v xml:space="preserve">ATM Oficina Carrefour I </v>
      </c>
      <c r="D11" s="20" t="s">
        <v>16</v>
      </c>
      <c r="E11" s="18" t="s">
        <v>22</v>
      </c>
    </row>
    <row r="12" spans="1:5" ht="18.75" thickBot="1" x14ac:dyDescent="0.3">
      <c r="A12" s="11" t="s">
        <v>12</v>
      </c>
      <c r="B12" s="19">
        <f>COUNT(B11:B11)</f>
        <v>1</v>
      </c>
      <c r="C12" s="31"/>
      <c r="D12" s="32"/>
      <c r="E12" s="33"/>
    </row>
    <row r="13" spans="1:5" ht="15.75" thickBot="1" x14ac:dyDescent="0.3">
      <c r="E13" s="13"/>
    </row>
    <row r="14" spans="1:5" ht="18.75" thickBot="1" x14ac:dyDescent="0.3">
      <c r="A14" s="25" t="s">
        <v>10</v>
      </c>
      <c r="B14" s="26"/>
      <c r="C14" s="26"/>
      <c r="D14" s="26"/>
      <c r="E14" s="27"/>
    </row>
    <row r="15" spans="1:5" ht="18" x14ac:dyDescent="0.25">
      <c r="A15" s="6" t="s">
        <v>5</v>
      </c>
      <c r="B15" s="6" t="s">
        <v>6</v>
      </c>
      <c r="C15" s="7" t="s">
        <v>7</v>
      </c>
      <c r="D15" s="7" t="s">
        <v>8</v>
      </c>
      <c r="E15" s="7" t="s">
        <v>9</v>
      </c>
    </row>
    <row r="16" spans="1:5" ht="18" x14ac:dyDescent="0.25">
      <c r="A16" s="8" t="str">
        <f>VLOOKUP(B16,'[1]LISTADO ATM'!$A$2:$C$817,3,0)</f>
        <v>DISTRITO NACIONAL</v>
      </c>
      <c r="B16" s="8">
        <v>24</v>
      </c>
      <c r="C16" s="14" t="str">
        <f>VLOOKUP(B16,'[1]LISTADO ATM'!$A$2:$B$816,2,0)</f>
        <v xml:space="preserve">ATM Oficina Eusebio Manzueta </v>
      </c>
      <c r="D16" s="15" t="s">
        <v>11</v>
      </c>
      <c r="E16" s="18">
        <v>335789783</v>
      </c>
    </row>
    <row r="17" spans="1:5" ht="18" x14ac:dyDescent="0.25">
      <c r="A17" s="8" t="str">
        <f>VLOOKUP(B17,'[1]LISTADO ATM'!$A$2:$C$817,3,0)</f>
        <v>DISTRITO NACIONAL</v>
      </c>
      <c r="B17" s="8">
        <v>527</v>
      </c>
      <c r="C17" s="14" t="str">
        <f>VLOOKUP(B17,'[1]LISTADO ATM'!$A$2:$B$816,2,0)</f>
        <v>ATM Oficina Zona Oriental II</v>
      </c>
      <c r="D17" s="15" t="s">
        <v>11</v>
      </c>
      <c r="E17" s="18">
        <v>335791311</v>
      </c>
    </row>
    <row r="18" spans="1:5" ht="18" x14ac:dyDescent="0.25">
      <c r="A18" s="8" t="str">
        <f>VLOOKUP(B18,'[1]LISTADO ATM'!$A$2:$C$817,3,0)</f>
        <v>NORTE</v>
      </c>
      <c r="B18" s="8">
        <v>538</v>
      </c>
      <c r="C18" s="14" t="str">
        <f>VLOOKUP(B18,'[1]LISTADO ATM'!$A$2:$B$816,2,0)</f>
        <v>ATM  Autoservicio San Fco. Macorís</v>
      </c>
      <c r="D18" s="15" t="s">
        <v>11</v>
      </c>
      <c r="E18" s="18" t="s">
        <v>25</v>
      </c>
    </row>
    <row r="19" spans="1:5" ht="18" x14ac:dyDescent="0.25">
      <c r="A19" s="8" t="str">
        <f>VLOOKUP(B19,'[1]LISTADO ATM'!$A$2:$C$817,3,0)</f>
        <v>NORTE</v>
      </c>
      <c r="B19" s="8">
        <v>965</v>
      </c>
      <c r="C19" s="14" t="str">
        <f>VLOOKUP(B19,'[1]LISTADO ATM'!$A$2:$B$816,2,0)</f>
        <v xml:space="preserve">ATM S/M La Fuente FUN (Santiago) </v>
      </c>
      <c r="D19" s="15" t="s">
        <v>11</v>
      </c>
      <c r="E19" s="18" t="s">
        <v>26</v>
      </c>
    </row>
    <row r="20" spans="1:5" ht="18" x14ac:dyDescent="0.25">
      <c r="A20" s="8" t="str">
        <f>VLOOKUP(B20,'[1]LISTADO ATM'!$A$2:$C$817,3,0)</f>
        <v>ESTE</v>
      </c>
      <c r="B20" s="8">
        <v>480</v>
      </c>
      <c r="C20" s="14" t="str">
        <f>VLOOKUP(B20,'[1]LISTADO ATM'!$A$2:$B$816,2,0)</f>
        <v>ATM UNP Farmaconal Higuey</v>
      </c>
      <c r="D20" s="15" t="s">
        <v>11</v>
      </c>
      <c r="E20" s="18" t="s">
        <v>27</v>
      </c>
    </row>
    <row r="21" spans="1:5" ht="18" x14ac:dyDescent="0.25">
      <c r="A21" s="8" t="str">
        <f>VLOOKUP(B21,'[1]LISTADO ATM'!$A$2:$C$817,3,0)</f>
        <v>DISTRITO NACIONAL</v>
      </c>
      <c r="B21" s="8">
        <v>192</v>
      </c>
      <c r="C21" s="14" t="str">
        <f>VLOOKUP(B21,'[1]LISTADO ATM'!$A$2:$B$816,2,0)</f>
        <v xml:space="preserve">ATM Autobanco Luperón II </v>
      </c>
      <c r="D21" s="15" t="s">
        <v>11</v>
      </c>
      <c r="E21" s="18" t="s">
        <v>28</v>
      </c>
    </row>
    <row r="22" spans="1:5" ht="18" x14ac:dyDescent="0.25">
      <c r="A22" s="8" t="str">
        <f>VLOOKUP(B22,'[1]LISTADO ATM'!$A$2:$C$817,3,0)</f>
        <v>NORTE</v>
      </c>
      <c r="B22" s="8">
        <v>747</v>
      </c>
      <c r="C22" s="14" t="str">
        <f>VLOOKUP(B22,'[1]LISTADO ATM'!$A$2:$B$816,2,0)</f>
        <v xml:space="preserve">ATM Club BR (Santiago) </v>
      </c>
      <c r="D22" s="15" t="s">
        <v>11</v>
      </c>
      <c r="E22" s="18" t="s">
        <v>29</v>
      </c>
    </row>
    <row r="23" spans="1:5" ht="18" x14ac:dyDescent="0.25">
      <c r="A23" s="8" t="str">
        <f>VLOOKUP(B23,'[1]LISTADO ATM'!$A$2:$C$817,3,0)</f>
        <v>SUR</v>
      </c>
      <c r="B23" s="8">
        <v>48</v>
      </c>
      <c r="C23" s="14" t="str">
        <f>VLOOKUP(B23,'[1]LISTADO ATM'!$A$2:$B$816,2,0)</f>
        <v xml:space="preserve">ATM Autoservicio Neiba I </v>
      </c>
      <c r="D23" s="15" t="s">
        <v>11</v>
      </c>
      <c r="E23" s="18" t="s">
        <v>31</v>
      </c>
    </row>
    <row r="24" spans="1:5" ht="18" x14ac:dyDescent="0.25">
      <c r="A24" s="8" t="str">
        <f>VLOOKUP(B24,'[1]LISTADO ATM'!$A$2:$C$817,3,0)</f>
        <v>ESTE</v>
      </c>
      <c r="B24" s="8">
        <v>742</v>
      </c>
      <c r="C24" s="14" t="str">
        <f>VLOOKUP(B24,'[1]LISTADO ATM'!$A$2:$B$816,2,0)</f>
        <v xml:space="preserve">ATM Oficina Plaza del Rey (La Romana) </v>
      </c>
      <c r="D24" s="15" t="s">
        <v>11</v>
      </c>
      <c r="E24" s="18" t="s">
        <v>32</v>
      </c>
    </row>
    <row r="25" spans="1:5" ht="18" x14ac:dyDescent="0.25">
      <c r="A25" s="8" t="str">
        <f>VLOOKUP(B25,'[1]LISTADO ATM'!$A$2:$C$817,3,0)</f>
        <v>NORTE</v>
      </c>
      <c r="B25" s="8">
        <v>40</v>
      </c>
      <c r="C25" s="14" t="str">
        <f>VLOOKUP(B25,'[1]LISTADO ATM'!$A$2:$B$816,2,0)</f>
        <v xml:space="preserve">ATM Oficina El Puñal </v>
      </c>
      <c r="D25" s="15" t="s">
        <v>11</v>
      </c>
      <c r="E25" s="18" t="s">
        <v>33</v>
      </c>
    </row>
    <row r="26" spans="1:5" ht="18" x14ac:dyDescent="0.25">
      <c r="A26" s="8" t="str">
        <f>VLOOKUP(B26,'[1]LISTADO ATM'!$A$2:$C$817,3,0)</f>
        <v>ESTE</v>
      </c>
      <c r="B26" s="8">
        <v>673</v>
      </c>
      <c r="C26" s="14" t="str">
        <f>VLOOKUP(B26,'[1]LISTADO ATM'!$A$2:$B$816,2,0)</f>
        <v>ATM Clínica Dr. Cruz Jiminián</v>
      </c>
      <c r="D26" s="15" t="s">
        <v>11</v>
      </c>
      <c r="E26" s="18" t="s">
        <v>34</v>
      </c>
    </row>
    <row r="27" spans="1:5" ht="18" x14ac:dyDescent="0.25">
      <c r="A27" s="8" t="str">
        <f>VLOOKUP(B27,'[1]LISTADO ATM'!$A$2:$C$817,3,0)</f>
        <v>ESTE</v>
      </c>
      <c r="B27" s="8">
        <v>838</v>
      </c>
      <c r="C27" s="14" t="str">
        <f>VLOOKUP(B27,'[1]LISTADO ATM'!$A$2:$B$816,2,0)</f>
        <v xml:space="preserve">ATM UNP Consuelo </v>
      </c>
      <c r="D27" s="15" t="s">
        <v>11</v>
      </c>
      <c r="E27" s="18" t="s">
        <v>35</v>
      </c>
    </row>
    <row r="28" spans="1:5" ht="18" x14ac:dyDescent="0.25">
      <c r="A28" s="8" t="str">
        <f>VLOOKUP(B28,'[1]LISTADO ATM'!$A$2:$C$817,3,0)</f>
        <v>NORTE</v>
      </c>
      <c r="B28" s="8">
        <v>119</v>
      </c>
      <c r="C28" s="14" t="str">
        <f>VLOOKUP(B28,'[1]LISTADO ATM'!$A$2:$B$816,2,0)</f>
        <v>ATM Oficina La Barranquita</v>
      </c>
      <c r="D28" s="15" t="s">
        <v>11</v>
      </c>
      <c r="E28" s="18" t="s">
        <v>36</v>
      </c>
    </row>
    <row r="29" spans="1:5" ht="18" x14ac:dyDescent="0.25">
      <c r="A29" s="8" t="str">
        <f>VLOOKUP(B29,'[1]LISTADO ATM'!$A$2:$C$817,3,0)</f>
        <v>ESTE</v>
      </c>
      <c r="B29" s="8">
        <v>158</v>
      </c>
      <c r="C29" s="14" t="str">
        <f>VLOOKUP(B29,'[1]LISTADO ATM'!$A$2:$B$816,2,0)</f>
        <v xml:space="preserve">ATM Oficina Romana Norte </v>
      </c>
      <c r="D29" s="15" t="s">
        <v>11</v>
      </c>
      <c r="E29" s="18" t="s">
        <v>41</v>
      </c>
    </row>
    <row r="30" spans="1:5" ht="18" x14ac:dyDescent="0.25">
      <c r="A30" s="8" t="str">
        <f>VLOOKUP(B30,'[1]LISTADO ATM'!$A$2:$C$817,3,0)</f>
        <v>NORTE</v>
      </c>
      <c r="B30" s="8">
        <v>757</v>
      </c>
      <c r="C30" s="14" t="str">
        <f>VLOOKUP(B30,'[1]LISTADO ATM'!$A$2:$B$816,2,0)</f>
        <v xml:space="preserve">ATM UNP Plaza Paseo (Santiago) </v>
      </c>
      <c r="D30" s="15" t="s">
        <v>11</v>
      </c>
      <c r="E30" s="18" t="s">
        <v>42</v>
      </c>
    </row>
    <row r="31" spans="1:5" ht="18" x14ac:dyDescent="0.25">
      <c r="A31" s="8" t="str">
        <f>VLOOKUP(B31,'[1]LISTADO ATM'!$A$2:$C$817,3,0)</f>
        <v>SUR</v>
      </c>
      <c r="B31" s="8">
        <v>512</v>
      </c>
      <c r="C31" s="14" t="str">
        <f>VLOOKUP(B31,'[1]LISTADO ATM'!$A$2:$B$816,2,0)</f>
        <v>ATM Plaza Jesús Ferreira</v>
      </c>
      <c r="D31" s="15" t="s">
        <v>11</v>
      </c>
      <c r="E31" s="18" t="s">
        <v>43</v>
      </c>
    </row>
    <row r="32" spans="1:5" ht="18" x14ac:dyDescent="0.25">
      <c r="A32" s="8" t="str">
        <f>VLOOKUP(B32,'[1]LISTADO ATM'!$A$2:$C$817,3,0)</f>
        <v>DISTRITO NACIONAL</v>
      </c>
      <c r="B32" s="8">
        <v>706</v>
      </c>
      <c r="C32" s="14" t="str">
        <f>VLOOKUP(B32,'[1]LISTADO ATM'!$A$2:$B$816,2,0)</f>
        <v xml:space="preserve">ATM S/M Pristine </v>
      </c>
      <c r="D32" s="15" t="s">
        <v>11</v>
      </c>
      <c r="E32" s="18" t="s">
        <v>44</v>
      </c>
    </row>
    <row r="33" spans="1:5" ht="18" x14ac:dyDescent="0.25">
      <c r="A33" s="8" t="str">
        <f>VLOOKUP(B33,'[1]LISTADO ATM'!$A$2:$C$817,3,0)</f>
        <v>DISTRITO NACIONAL</v>
      </c>
      <c r="B33" s="8">
        <v>717</v>
      </c>
      <c r="C33" s="14" t="str">
        <f>VLOOKUP(B33,'[1]LISTADO ATM'!$A$2:$B$816,2,0)</f>
        <v xml:space="preserve">ATM Oficina Los Alcarrizos </v>
      </c>
      <c r="D33" s="15" t="s">
        <v>11</v>
      </c>
      <c r="E33" s="18" t="s">
        <v>45</v>
      </c>
    </row>
    <row r="34" spans="1:5" ht="18" x14ac:dyDescent="0.25">
      <c r="A34" s="14" t="str">
        <f>VLOOKUP(B34,'[1]LISTADO ATM'!$A$2:$C$817,3,0)</f>
        <v>NORTE</v>
      </c>
      <c r="B34" s="8">
        <v>144</v>
      </c>
      <c r="C34" s="14" t="str">
        <f>VLOOKUP(B34,'[1]LISTADO ATM'!$A$2:$B$816,2,0)</f>
        <v xml:space="preserve">ATM Oficina Villa Altagracia </v>
      </c>
      <c r="D34" s="15" t="s">
        <v>11</v>
      </c>
      <c r="E34" s="18">
        <v>335791702</v>
      </c>
    </row>
    <row r="35" spans="1:5" ht="18" x14ac:dyDescent="0.25">
      <c r="A35" s="14" t="str">
        <f>VLOOKUP(B35,'[1]LISTADO ATM'!$A$2:$C$817,3,0)</f>
        <v>NORTE</v>
      </c>
      <c r="B35" s="8">
        <v>649</v>
      </c>
      <c r="C35" s="14" t="str">
        <f>VLOOKUP(B35,'[1]LISTADO ATM'!$A$2:$B$816,2,0)</f>
        <v xml:space="preserve">ATM Oficina Galería 56 (San Francisco de Macorís) </v>
      </c>
      <c r="D35" s="15" t="s">
        <v>11</v>
      </c>
      <c r="E35" s="18">
        <v>335791705</v>
      </c>
    </row>
    <row r="36" spans="1:5" ht="18.75" thickBot="1" x14ac:dyDescent="0.3">
      <c r="A36" s="16" t="s">
        <v>12</v>
      </c>
      <c r="B36" s="19">
        <f>COUNT(B16:B35)</f>
        <v>20</v>
      </c>
      <c r="C36" s="17"/>
      <c r="D36" s="17"/>
      <c r="E36" s="17"/>
    </row>
    <row r="37" spans="1:5" ht="15.75" thickBot="1" x14ac:dyDescent="0.3">
      <c r="E37" s="13"/>
    </row>
    <row r="38" spans="1:5" ht="18.75" thickBot="1" x14ac:dyDescent="0.3">
      <c r="A38" s="25" t="s">
        <v>13</v>
      </c>
      <c r="B38" s="26"/>
      <c r="C38" s="26"/>
      <c r="D38" s="26"/>
      <c r="E38" s="27"/>
    </row>
    <row r="39" spans="1:5" ht="18" x14ac:dyDescent="0.25">
      <c r="A39" s="6" t="s">
        <v>5</v>
      </c>
      <c r="B39" s="6" t="s">
        <v>6</v>
      </c>
      <c r="C39" s="7" t="s">
        <v>7</v>
      </c>
      <c r="D39" s="7" t="s">
        <v>8</v>
      </c>
      <c r="E39" s="6" t="s">
        <v>9</v>
      </c>
    </row>
    <row r="40" spans="1:5" ht="18" x14ac:dyDescent="0.25">
      <c r="A40" s="14" t="str">
        <f>VLOOKUP(B40,'[1]LISTADO ATM'!$A$2:$C$817,3,0)</f>
        <v>DISTRITO NACIONAL</v>
      </c>
      <c r="B40" s="8">
        <v>769</v>
      </c>
      <c r="C40" s="14" t="str">
        <f>VLOOKUP(B40,'[1]LISTADO ATM'!$A$2:$B$816,2,0)</f>
        <v>ATM UNP Pablo Mella Morales</v>
      </c>
      <c r="D40" s="21" t="s">
        <v>17</v>
      </c>
      <c r="E40" s="18" t="s">
        <v>19</v>
      </c>
    </row>
    <row r="41" spans="1:5" ht="18" x14ac:dyDescent="0.25">
      <c r="A41" s="14" t="str">
        <f>VLOOKUP(B41,'[1]LISTADO ATM'!$A$2:$C$817,3,0)</f>
        <v>DISTRITO NACIONAL</v>
      </c>
      <c r="B41" s="8">
        <v>696</v>
      </c>
      <c r="C41" s="14" t="str">
        <f>VLOOKUP(B41,'[1]LISTADO ATM'!$A$2:$B$816,2,0)</f>
        <v>ATM Olé Jacobo Majluta</v>
      </c>
      <c r="D41" s="21" t="s">
        <v>17</v>
      </c>
      <c r="E41" s="18" t="s">
        <v>20</v>
      </c>
    </row>
    <row r="42" spans="1:5" ht="18" x14ac:dyDescent="0.25">
      <c r="A42" s="14" t="str">
        <f>VLOOKUP(B42,'[1]LISTADO ATM'!$A$2:$C$817,3,0)</f>
        <v>SUR</v>
      </c>
      <c r="B42" s="8">
        <v>962</v>
      </c>
      <c r="C42" s="14" t="str">
        <f>VLOOKUP(B42,'[1]LISTADO ATM'!$A$2:$B$816,2,0)</f>
        <v xml:space="preserve">ATM Oficina Villa Ofelia II (San Juan) </v>
      </c>
      <c r="D42" s="21" t="s">
        <v>17</v>
      </c>
      <c r="E42" s="18" t="s">
        <v>21</v>
      </c>
    </row>
    <row r="43" spans="1:5" ht="18" x14ac:dyDescent="0.25">
      <c r="A43" s="14" t="str">
        <f>VLOOKUP(B43,'[1]LISTADO ATM'!$A$2:$C$817,3,0)</f>
        <v>DISTRITO NACIONAL</v>
      </c>
      <c r="B43" s="8">
        <v>721</v>
      </c>
      <c r="C43" s="14" t="str">
        <f>VLOOKUP(B43,'[1]LISTADO ATM'!$A$2:$B$816,2,0)</f>
        <v xml:space="preserve">ATM Oficina Charles de Gaulle II </v>
      </c>
      <c r="D43" s="21" t="s">
        <v>17</v>
      </c>
      <c r="E43" s="18" t="s">
        <v>23</v>
      </c>
    </row>
    <row r="44" spans="1:5" ht="18" x14ac:dyDescent="0.25">
      <c r="A44" s="14" t="str">
        <f>VLOOKUP(B44,'[1]LISTADO ATM'!$A$2:$C$817,3,0)</f>
        <v>DISTRITO NACIONAL</v>
      </c>
      <c r="B44" s="8">
        <v>816</v>
      </c>
      <c r="C44" s="14" t="str">
        <f>VLOOKUP(B44,'[1]LISTADO ATM'!$A$2:$B$816,2,0)</f>
        <v xml:space="preserve">ATM Oficina Pedro Brand </v>
      </c>
      <c r="D44" s="21" t="s">
        <v>17</v>
      </c>
      <c r="E44" s="18" t="s">
        <v>24</v>
      </c>
    </row>
    <row r="45" spans="1:5" ht="18" x14ac:dyDescent="0.25">
      <c r="A45" s="14" t="str">
        <f>VLOOKUP(B45,'[1]LISTADO ATM'!$A$2:$C$817,3,0)</f>
        <v>DISTRITO NACIONAL</v>
      </c>
      <c r="B45" s="8">
        <v>507</v>
      </c>
      <c r="C45" s="14" t="str">
        <f>VLOOKUP(B45,'[1]LISTADO ATM'!$A$2:$B$816,2,0)</f>
        <v>ATM Estación Sigma Boca Chica</v>
      </c>
      <c r="D45" s="21" t="s">
        <v>17</v>
      </c>
      <c r="E45" s="18" t="s">
        <v>37</v>
      </c>
    </row>
    <row r="46" spans="1:5" ht="18" x14ac:dyDescent="0.25">
      <c r="A46" s="14" t="str">
        <f>VLOOKUP(B46,'[1]LISTADO ATM'!$A$2:$C$817,3,0)</f>
        <v>DISTRITO NACIONAL</v>
      </c>
      <c r="B46" s="8">
        <v>735</v>
      </c>
      <c r="C46" s="14" t="str">
        <f>VLOOKUP(B46,'[1]LISTADO ATM'!$A$2:$B$816,2,0)</f>
        <v xml:space="preserve">ATM Oficina Independencia II  </v>
      </c>
      <c r="D46" s="21" t="s">
        <v>17</v>
      </c>
      <c r="E46" s="18" t="s">
        <v>38</v>
      </c>
    </row>
    <row r="47" spans="1:5" ht="18" x14ac:dyDescent="0.25">
      <c r="A47" s="14" t="str">
        <f>VLOOKUP(B47,'[1]LISTADO ATM'!$A$2:$C$817,3,0)</f>
        <v>DISTRITO NACIONAL</v>
      </c>
      <c r="B47" s="8">
        <v>267</v>
      </c>
      <c r="C47" s="14" t="str">
        <f>VLOOKUP(B47,'[1]LISTADO ATM'!$A$2:$B$816,2,0)</f>
        <v xml:space="preserve">ATM Centro de Caja México </v>
      </c>
      <c r="D47" s="21" t="s">
        <v>17</v>
      </c>
      <c r="E47" s="18" t="s">
        <v>39</v>
      </c>
    </row>
    <row r="48" spans="1:5" ht="18" x14ac:dyDescent="0.25">
      <c r="A48" s="14" t="str">
        <f>VLOOKUP(B48,'[1]LISTADO ATM'!$A$2:$C$817,3,0)</f>
        <v>DISTRITO NACIONAL</v>
      </c>
      <c r="B48" s="8">
        <v>971</v>
      </c>
      <c r="C48" s="14" t="str">
        <f>VLOOKUP(B48,'[1]LISTADO ATM'!$A$2:$B$816,2,0)</f>
        <v xml:space="preserve">ATM Club Banreservas I </v>
      </c>
      <c r="D48" s="21" t="s">
        <v>17</v>
      </c>
      <c r="E48" s="18" t="s">
        <v>40</v>
      </c>
    </row>
    <row r="49" spans="1:5" ht="18" x14ac:dyDescent="0.25">
      <c r="A49" s="14" t="str">
        <f>VLOOKUP(B49,'[1]LISTADO ATM'!$A$2:$C$817,3,0)</f>
        <v>DISTRITO NACIONAL</v>
      </c>
      <c r="B49" s="8">
        <v>883</v>
      </c>
      <c r="C49" s="14" t="str">
        <f>VLOOKUP(B49,'[1]LISTADO ATM'!$A$2:$B$816,2,0)</f>
        <v xml:space="preserve">ATM Oficina Filadelfia Plaza </v>
      </c>
      <c r="D49" s="21" t="s">
        <v>17</v>
      </c>
      <c r="E49" s="18">
        <v>335791703</v>
      </c>
    </row>
    <row r="50" spans="1:5" ht="18" x14ac:dyDescent="0.25">
      <c r="A50" s="14" t="str">
        <f>VLOOKUP(B50,'[1]LISTADO ATM'!$A$2:$C$817,3,0)</f>
        <v>DISTRITO NACIONAL</v>
      </c>
      <c r="B50" s="8">
        <v>911</v>
      </c>
      <c r="C50" s="14" t="str">
        <f>VLOOKUP(B50,'[1]LISTADO ATM'!$A$2:$B$816,2,0)</f>
        <v xml:space="preserve">ATM Oficina Venezuela II </v>
      </c>
      <c r="D50" s="21" t="s">
        <v>17</v>
      </c>
      <c r="E50" s="18" t="s">
        <v>47</v>
      </c>
    </row>
    <row r="51" spans="1:5" ht="18.75" thickBot="1" x14ac:dyDescent="0.3">
      <c r="A51" s="11" t="s">
        <v>12</v>
      </c>
      <c r="B51" s="19">
        <f>COUNT(B40:B50)</f>
        <v>11</v>
      </c>
      <c r="C51" s="17"/>
      <c r="D51" s="9"/>
      <c r="E51" s="10"/>
    </row>
    <row r="52" spans="1:5" ht="15.75" thickBot="1" x14ac:dyDescent="0.3">
      <c r="E52" s="13"/>
    </row>
    <row r="53" spans="1:5" ht="18.75" thickBot="1" x14ac:dyDescent="0.3">
      <c r="A53" s="34" t="s">
        <v>14</v>
      </c>
      <c r="B53" s="35"/>
      <c r="E53" s="13"/>
    </row>
    <row r="54" spans="1:5" ht="18.75" thickBot="1" x14ac:dyDescent="0.3">
      <c r="A54" s="36">
        <f>+B36+B51</f>
        <v>31</v>
      </c>
      <c r="B54" s="37"/>
      <c r="E54" s="13"/>
    </row>
    <row r="55" spans="1:5" ht="15.75" thickBot="1" x14ac:dyDescent="0.3">
      <c r="E55" s="13"/>
    </row>
    <row r="56" spans="1:5" ht="18.75" thickBot="1" x14ac:dyDescent="0.3">
      <c r="A56" s="25" t="s">
        <v>15</v>
      </c>
      <c r="B56" s="26"/>
      <c r="C56" s="26"/>
      <c r="D56" s="26"/>
      <c r="E56" s="27"/>
    </row>
    <row r="57" spans="1:5" ht="18" x14ac:dyDescent="0.25">
      <c r="A57" s="6" t="s">
        <v>5</v>
      </c>
      <c r="B57" s="6" t="s">
        <v>6</v>
      </c>
      <c r="C57" s="12" t="s">
        <v>7</v>
      </c>
      <c r="D57" s="38" t="s">
        <v>8</v>
      </c>
      <c r="E57" s="39"/>
    </row>
    <row r="58" spans="1:5" ht="18" x14ac:dyDescent="0.25">
      <c r="A58" s="8" t="str">
        <f>VLOOKUP(B58,'[1]LISTADO ATM'!$A$2:$C$817,3,0)</f>
        <v>DISTRITO NACIONAL</v>
      </c>
      <c r="B58" s="8">
        <v>557</v>
      </c>
      <c r="C58" s="14" t="str">
        <f>VLOOKUP(B58,'[1]LISTADO ATM'!$A$2:$B$816,2,0)</f>
        <v xml:space="preserve">ATM Multicentro La Sirena Ave. Mella </v>
      </c>
      <c r="D58" s="40" t="s">
        <v>18</v>
      </c>
      <c r="E58" s="41"/>
    </row>
    <row r="59" spans="1:5" ht="18" x14ac:dyDescent="0.25">
      <c r="A59" s="8" t="str">
        <f>VLOOKUP(B59,'[1]LISTADO ATM'!$A$2:$C$817,3,0)</f>
        <v>DISTRITO NACIONAL</v>
      </c>
      <c r="B59" s="8">
        <v>981</v>
      </c>
      <c r="C59" s="14" t="str">
        <f>VLOOKUP(B59,'[1]LISTADO ATM'!$A$2:$B$816,2,0)</f>
        <v xml:space="preserve">ATM Edificio 911 </v>
      </c>
      <c r="D59" s="40" t="s">
        <v>18</v>
      </c>
      <c r="E59" s="41"/>
    </row>
    <row r="60" spans="1:5" ht="18" x14ac:dyDescent="0.25">
      <c r="A60" s="8" t="str">
        <f>VLOOKUP(B60,'[1]LISTADO ATM'!$A$2:$C$817,3,0)</f>
        <v>ESTE</v>
      </c>
      <c r="B60" s="8">
        <v>353</v>
      </c>
      <c r="C60" s="14" t="str">
        <f>VLOOKUP(B60,'[1]LISTADO ATM'!$A$2:$B$816,2,0)</f>
        <v xml:space="preserve">ATM Estación Boulevard Juan Dolio </v>
      </c>
      <c r="D60" s="40" t="s">
        <v>46</v>
      </c>
      <c r="E60" s="41"/>
    </row>
    <row r="61" spans="1:5" ht="18" x14ac:dyDescent="0.25">
      <c r="A61" s="8" t="str">
        <f>VLOOKUP(B61,'[1]LISTADO ATM'!$A$2:$C$817,3,0)</f>
        <v>NORTE</v>
      </c>
      <c r="B61" s="8">
        <v>747</v>
      </c>
      <c r="C61" s="14" t="str">
        <f>VLOOKUP(B61,'[1]LISTADO ATM'!$A$2:$B$816,2,0)</f>
        <v xml:space="preserve">ATM Club BR (Santiago) </v>
      </c>
      <c r="D61" s="40" t="s">
        <v>46</v>
      </c>
      <c r="E61" s="41"/>
    </row>
    <row r="62" spans="1:5" ht="18" x14ac:dyDescent="0.25">
      <c r="A62" s="8" t="str">
        <f>VLOOKUP(B62,'[1]LISTADO ATM'!$A$2:$C$817,3,0)</f>
        <v>DISTRITO NACIONAL</v>
      </c>
      <c r="B62" s="8">
        <v>688</v>
      </c>
      <c r="C62" s="14" t="str">
        <f>VLOOKUP(B62,'[1]LISTADO ATM'!$A$2:$B$816,2,0)</f>
        <v>ATM Innova Centro Ave. Kennedy</v>
      </c>
      <c r="D62" s="40" t="s">
        <v>46</v>
      </c>
      <c r="E62" s="41"/>
    </row>
    <row r="63" spans="1:5" ht="18" x14ac:dyDescent="0.25">
      <c r="A63" s="8" t="str">
        <f>VLOOKUP(B63,'[1]LISTADO ATM'!$A$2:$C$817,3,0)</f>
        <v>NORTE</v>
      </c>
      <c r="B63" s="8">
        <v>396</v>
      </c>
      <c r="C63" s="14" t="str">
        <f>VLOOKUP(B63,'[1]LISTADO ATM'!$A$2:$B$816,2,0)</f>
        <v xml:space="preserve">ATM Oficina Plaza Ulloa (La Fuente) </v>
      </c>
      <c r="D63" s="40" t="s">
        <v>46</v>
      </c>
      <c r="E63" s="41"/>
    </row>
    <row r="64" spans="1:5" ht="18" x14ac:dyDescent="0.25">
      <c r="A64" s="8" t="str">
        <f>VLOOKUP(B64,'[1]LISTADO ATM'!$A$2:$C$817,3,0)</f>
        <v>DISTRITO NACIONAL</v>
      </c>
      <c r="B64" s="8">
        <v>232</v>
      </c>
      <c r="C64" s="14" t="str">
        <f>VLOOKUP(B64,'[1]LISTADO ATM'!$A$2:$B$816,2,0)</f>
        <v xml:space="preserve">ATM S/M Nacional Charles de Gaulle </v>
      </c>
      <c r="D64" s="40" t="s">
        <v>46</v>
      </c>
      <c r="E64" s="41"/>
    </row>
    <row r="65" spans="1:5" ht="18" x14ac:dyDescent="0.25">
      <c r="A65" s="8" t="str">
        <f>VLOOKUP(B65,'[1]LISTADO ATM'!$A$2:$C$817,3,0)</f>
        <v>NORTE</v>
      </c>
      <c r="B65" s="8">
        <v>606</v>
      </c>
      <c r="C65" s="14" t="str">
        <f>VLOOKUP(B65,'[1]LISTADO ATM'!$A$2:$B$816,2,0)</f>
        <v xml:space="preserve">ATM UNP Manolo Tavarez Justo </v>
      </c>
      <c r="D65" s="40" t="s">
        <v>46</v>
      </c>
      <c r="E65" s="41"/>
    </row>
    <row r="66" spans="1:5" ht="18" x14ac:dyDescent="0.25">
      <c r="A66" s="8" t="str">
        <f>VLOOKUP(B66,'[1]LISTADO ATM'!$A$2:$C$817,3,0)</f>
        <v>NORTE</v>
      </c>
      <c r="B66" s="8">
        <v>228</v>
      </c>
      <c r="C66" s="14" t="str">
        <f>VLOOKUP(B66,'[1]LISTADO ATM'!$A$2:$B$816,2,0)</f>
        <v xml:space="preserve">ATM Oficina SAJOMA </v>
      </c>
      <c r="D66" s="40" t="s">
        <v>18</v>
      </c>
      <c r="E66" s="41"/>
    </row>
    <row r="67" spans="1:5" ht="18" x14ac:dyDescent="0.25">
      <c r="A67" s="8" t="str">
        <f>VLOOKUP(B67,'[1]LISTADO ATM'!$A$2:$C$817,3,0)</f>
        <v>NORTE</v>
      </c>
      <c r="B67" s="8">
        <v>882</v>
      </c>
      <c r="C67" s="14" t="str">
        <f>VLOOKUP(B67,'[1]LISTADO ATM'!$A$2:$B$816,2,0)</f>
        <v xml:space="preserve">ATM Oficina Moca II </v>
      </c>
      <c r="D67" s="40" t="s">
        <v>18</v>
      </c>
      <c r="E67" s="41"/>
    </row>
    <row r="68" spans="1:5" ht="18" x14ac:dyDescent="0.25">
      <c r="A68" s="8" t="str">
        <f>VLOOKUP(B68,'[1]LISTADO ATM'!$A$2:$C$817,3,0)</f>
        <v>DISTRITO NACIONAL</v>
      </c>
      <c r="B68" s="8">
        <v>957</v>
      </c>
      <c r="C68" s="14" t="str">
        <f>VLOOKUP(B68,'[1]LISTADO ATM'!$A$2:$B$816,2,0)</f>
        <v xml:space="preserve">ATM Oficina Venezuela </v>
      </c>
      <c r="D68" s="40" t="s">
        <v>46</v>
      </c>
      <c r="E68" s="41"/>
    </row>
    <row r="69" spans="1:5" ht="18" x14ac:dyDescent="0.25">
      <c r="A69" s="8" t="str">
        <f>VLOOKUP(B69,'[1]LISTADO ATM'!$A$2:$C$817,3,0)</f>
        <v>SUR</v>
      </c>
      <c r="B69" s="8">
        <v>984</v>
      </c>
      <c r="C69" s="14" t="str">
        <f>VLOOKUP(B69,'[1]LISTADO ATM'!$A$2:$B$816,2,0)</f>
        <v xml:space="preserve">ATM Oficina Neiba II </v>
      </c>
      <c r="D69" s="40" t="s">
        <v>46</v>
      </c>
      <c r="E69" s="41"/>
    </row>
    <row r="70" spans="1:5" ht="18" x14ac:dyDescent="0.25">
      <c r="A70" s="8" t="str">
        <f>VLOOKUP(B70,'[1]LISTADO ATM'!$A$2:$C$817,3,0)</f>
        <v>DISTRITO NACIONAL</v>
      </c>
      <c r="B70" s="8">
        <v>183</v>
      </c>
      <c r="C70" s="14" t="str">
        <f>VLOOKUP(B70,'[1]LISTADO ATM'!$A$2:$B$816,2,0)</f>
        <v>ATM Estación Nativa Km. 22 Aut. Duarte.</v>
      </c>
      <c r="D70" s="40" t="s">
        <v>46</v>
      </c>
      <c r="E70" s="41"/>
    </row>
    <row r="71" spans="1:5" ht="18.75" thickBot="1" x14ac:dyDescent="0.3">
      <c r="A71" s="11" t="s">
        <v>12</v>
      </c>
      <c r="B71" s="19">
        <f>COUNT(B58:B70)</f>
        <v>13</v>
      </c>
      <c r="C71" s="17"/>
      <c r="D71" s="31"/>
      <c r="E71" s="33"/>
    </row>
  </sheetData>
  <mergeCells count="25">
    <mergeCell ref="D70:E70"/>
    <mergeCell ref="D71:E71"/>
    <mergeCell ref="D58:E58"/>
    <mergeCell ref="D59:E59"/>
    <mergeCell ref="D66:E66"/>
    <mergeCell ref="D64:E64"/>
    <mergeCell ref="D60:E60"/>
    <mergeCell ref="D63:E63"/>
    <mergeCell ref="D65:E65"/>
    <mergeCell ref="D62:E62"/>
    <mergeCell ref="D61:E61"/>
    <mergeCell ref="D69:E69"/>
    <mergeCell ref="D67:E67"/>
    <mergeCell ref="D68:E68"/>
    <mergeCell ref="A53:B53"/>
    <mergeCell ref="A54:B54"/>
    <mergeCell ref="A56:E56"/>
    <mergeCell ref="D57:E57"/>
    <mergeCell ref="A14:E14"/>
    <mergeCell ref="A38:E38"/>
    <mergeCell ref="A1:E1"/>
    <mergeCell ref="A8:E8"/>
    <mergeCell ref="A2:E2"/>
    <mergeCell ref="A3:E3"/>
    <mergeCell ref="C12:E12"/>
  </mergeCells>
  <phoneticPr fontId="11" type="noConversion"/>
  <conditionalFormatting sqref="B70:B1048576 B51:B66 B1:B8 B12:B14 B36:B38">
    <cfRule type="duplicateValues" dxfId="88" priority="163"/>
  </conditionalFormatting>
  <conditionalFormatting sqref="E70:E1048576 E1:E8 E12:E14 E36:E39 E51:E58">
    <cfRule type="duplicateValues" dxfId="87" priority="162"/>
  </conditionalFormatting>
  <conditionalFormatting sqref="E47">
    <cfRule type="duplicateValues" dxfId="86" priority="132"/>
  </conditionalFormatting>
  <conditionalFormatting sqref="E47">
    <cfRule type="duplicateValues" dxfId="85" priority="126"/>
  </conditionalFormatting>
  <conditionalFormatting sqref="E16:E20">
    <cfRule type="duplicateValues" dxfId="84" priority="104"/>
  </conditionalFormatting>
  <conditionalFormatting sqref="E16:E20">
    <cfRule type="duplicateValues" dxfId="83" priority="101"/>
    <cfRule type="duplicateValues" dxfId="82" priority="102"/>
    <cfRule type="duplicateValues" dxfId="81" priority="103"/>
  </conditionalFormatting>
  <conditionalFormatting sqref="E16:E20">
    <cfRule type="duplicateValues" dxfId="80" priority="99"/>
    <cfRule type="duplicateValues" dxfId="79" priority="100"/>
  </conditionalFormatting>
  <conditionalFormatting sqref="B18:B21">
    <cfRule type="duplicateValues" dxfId="78" priority="92"/>
  </conditionalFormatting>
  <conditionalFormatting sqref="B16:B17">
    <cfRule type="duplicateValues" dxfId="77" priority="91"/>
  </conditionalFormatting>
  <conditionalFormatting sqref="B35 B22:B33">
    <cfRule type="duplicateValues" dxfId="76" priority="90"/>
  </conditionalFormatting>
  <conditionalFormatting sqref="E59">
    <cfRule type="duplicateValues" dxfId="75" priority="89"/>
  </conditionalFormatting>
  <conditionalFormatting sqref="E66">
    <cfRule type="duplicateValues" dxfId="74" priority="88"/>
  </conditionalFormatting>
  <conditionalFormatting sqref="E64">
    <cfRule type="duplicateValues" dxfId="73" priority="87"/>
  </conditionalFormatting>
  <conditionalFormatting sqref="E60">
    <cfRule type="duplicateValues" dxfId="72" priority="86"/>
  </conditionalFormatting>
  <conditionalFormatting sqref="E63">
    <cfRule type="duplicateValues" dxfId="71" priority="85"/>
  </conditionalFormatting>
  <conditionalFormatting sqref="E65">
    <cfRule type="duplicateValues" dxfId="70" priority="84"/>
  </conditionalFormatting>
  <conditionalFormatting sqref="E62">
    <cfRule type="duplicateValues" dxfId="69" priority="83"/>
  </conditionalFormatting>
  <conditionalFormatting sqref="E61">
    <cfRule type="duplicateValues" dxfId="68" priority="82"/>
  </conditionalFormatting>
  <conditionalFormatting sqref="B48">
    <cfRule type="duplicateValues" dxfId="67" priority="81"/>
  </conditionalFormatting>
  <conditionalFormatting sqref="E48">
    <cfRule type="duplicateValues" dxfId="66" priority="80"/>
  </conditionalFormatting>
  <conditionalFormatting sqref="E48">
    <cfRule type="duplicateValues" dxfId="65" priority="77"/>
    <cfRule type="duplicateValues" dxfId="64" priority="78"/>
    <cfRule type="duplicateValues" dxfId="63" priority="79"/>
  </conditionalFormatting>
  <conditionalFormatting sqref="E48">
    <cfRule type="duplicateValues" dxfId="62" priority="75"/>
    <cfRule type="duplicateValues" dxfId="61" priority="76"/>
  </conditionalFormatting>
  <conditionalFormatting sqref="E33">
    <cfRule type="duplicateValues" dxfId="60" priority="74"/>
  </conditionalFormatting>
  <conditionalFormatting sqref="E33">
    <cfRule type="duplicateValues" dxfId="59" priority="71"/>
    <cfRule type="duplicateValues" dxfId="58" priority="72"/>
    <cfRule type="duplicateValues" dxfId="57" priority="73"/>
  </conditionalFormatting>
  <conditionalFormatting sqref="E33">
    <cfRule type="duplicateValues" dxfId="56" priority="69"/>
    <cfRule type="duplicateValues" dxfId="55" priority="70"/>
  </conditionalFormatting>
  <conditionalFormatting sqref="B33">
    <cfRule type="duplicateValues" dxfId="54" priority="68"/>
  </conditionalFormatting>
  <conditionalFormatting sqref="B45:B50">
    <cfRule type="duplicateValues" dxfId="53" priority="171"/>
  </conditionalFormatting>
  <conditionalFormatting sqref="E44:E50">
    <cfRule type="duplicateValues" dxfId="52" priority="178"/>
  </conditionalFormatting>
  <conditionalFormatting sqref="E44:E50">
    <cfRule type="duplicateValues" dxfId="51" priority="179"/>
    <cfRule type="duplicateValues" dxfId="50" priority="180"/>
    <cfRule type="duplicateValues" dxfId="49" priority="181"/>
  </conditionalFormatting>
  <conditionalFormatting sqref="E44:E50">
    <cfRule type="duplicateValues" dxfId="48" priority="182"/>
    <cfRule type="duplicateValues" dxfId="47" priority="183"/>
  </conditionalFormatting>
  <conditionalFormatting sqref="E35">
    <cfRule type="duplicateValues" dxfId="46" priority="38"/>
  </conditionalFormatting>
  <conditionalFormatting sqref="E35">
    <cfRule type="duplicateValues" dxfId="45" priority="35"/>
    <cfRule type="duplicateValues" dxfId="44" priority="36"/>
    <cfRule type="duplicateValues" dxfId="43" priority="37"/>
  </conditionalFormatting>
  <conditionalFormatting sqref="E35">
    <cfRule type="duplicateValues" dxfId="42" priority="33"/>
    <cfRule type="duplicateValues" dxfId="41" priority="34"/>
  </conditionalFormatting>
  <conditionalFormatting sqref="B34">
    <cfRule type="duplicateValues" dxfId="40" priority="32"/>
  </conditionalFormatting>
  <conditionalFormatting sqref="E34">
    <cfRule type="duplicateValues" dxfId="39" priority="31"/>
  </conditionalFormatting>
  <conditionalFormatting sqref="E34">
    <cfRule type="duplicateValues" dxfId="38" priority="28"/>
    <cfRule type="duplicateValues" dxfId="37" priority="29"/>
    <cfRule type="duplicateValues" dxfId="36" priority="30"/>
  </conditionalFormatting>
  <conditionalFormatting sqref="E34">
    <cfRule type="duplicateValues" dxfId="35" priority="26"/>
    <cfRule type="duplicateValues" dxfId="34" priority="27"/>
  </conditionalFormatting>
  <conditionalFormatting sqref="B11">
    <cfRule type="duplicateValues" dxfId="33" priority="17"/>
  </conditionalFormatting>
  <conditionalFormatting sqref="E11">
    <cfRule type="duplicateValues" dxfId="32" priority="18"/>
  </conditionalFormatting>
  <conditionalFormatting sqref="E11">
    <cfRule type="duplicateValues" dxfId="31" priority="19"/>
    <cfRule type="duplicateValues" dxfId="30" priority="20"/>
    <cfRule type="duplicateValues" dxfId="29" priority="21"/>
  </conditionalFormatting>
  <conditionalFormatting sqref="E11">
    <cfRule type="duplicateValues" dxfId="28" priority="22"/>
    <cfRule type="duplicateValues" dxfId="27" priority="23"/>
  </conditionalFormatting>
  <conditionalFormatting sqref="B40:B44">
    <cfRule type="duplicateValues" dxfId="26" priority="191"/>
  </conditionalFormatting>
  <conditionalFormatting sqref="E40:E50">
    <cfRule type="duplicateValues" dxfId="25" priority="193"/>
  </conditionalFormatting>
  <conditionalFormatting sqref="E40:E50">
    <cfRule type="duplicateValues" dxfId="24" priority="195"/>
    <cfRule type="duplicateValues" dxfId="23" priority="196"/>
    <cfRule type="duplicateValues" dxfId="22" priority="197"/>
  </conditionalFormatting>
  <conditionalFormatting sqref="E40:E50">
    <cfRule type="duplicateValues" dxfId="21" priority="201"/>
    <cfRule type="duplicateValues" dxfId="20" priority="202"/>
  </conditionalFormatting>
  <conditionalFormatting sqref="E10">
    <cfRule type="duplicateValues" dxfId="19" priority="16"/>
  </conditionalFormatting>
  <conditionalFormatting sqref="E10">
    <cfRule type="duplicateValues" dxfId="18" priority="13"/>
    <cfRule type="duplicateValues" dxfId="17" priority="14"/>
    <cfRule type="duplicateValues" dxfId="16" priority="15"/>
  </conditionalFormatting>
  <conditionalFormatting sqref="E10">
    <cfRule type="duplicateValues" dxfId="15" priority="11"/>
    <cfRule type="duplicateValues" dxfId="14" priority="12"/>
  </conditionalFormatting>
  <conditionalFormatting sqref="B10">
    <cfRule type="duplicateValues" dxfId="13" priority="10"/>
  </conditionalFormatting>
  <conditionalFormatting sqref="E21:E32">
    <cfRule type="duplicateValues" dxfId="12" priority="210"/>
  </conditionalFormatting>
  <conditionalFormatting sqref="E21:E32">
    <cfRule type="duplicateValues" dxfId="11" priority="212"/>
    <cfRule type="duplicateValues" dxfId="10" priority="213"/>
    <cfRule type="duplicateValues" dxfId="9" priority="214"/>
  </conditionalFormatting>
  <conditionalFormatting sqref="E21:E32">
    <cfRule type="duplicateValues" dxfId="8" priority="218"/>
    <cfRule type="duplicateValues" dxfId="7" priority="219"/>
  </conditionalFormatting>
  <conditionalFormatting sqref="B69">
    <cfRule type="duplicateValues" dxfId="6" priority="7"/>
  </conditionalFormatting>
  <conditionalFormatting sqref="E69">
    <cfRule type="duplicateValues" dxfId="5" priority="6"/>
  </conditionalFormatting>
  <conditionalFormatting sqref="B68">
    <cfRule type="duplicateValues" dxfId="4" priority="5"/>
  </conditionalFormatting>
  <conditionalFormatting sqref="E68">
    <cfRule type="duplicateValues" dxfId="3" priority="4"/>
  </conditionalFormatting>
  <conditionalFormatting sqref="B67">
    <cfRule type="duplicateValues" dxfId="2" priority="3"/>
  </conditionalFormatting>
  <conditionalFormatting sqref="E6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2021-02-15T02:29:06Z</dcterms:modified>
</cp:coreProperties>
</file>