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6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40" i="1"/>
  <c r="C39" i="1"/>
  <c r="C40" i="1"/>
  <c r="A48" i="1"/>
  <c r="A49" i="1"/>
  <c r="C48" i="1"/>
  <c r="C49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4" i="1"/>
  <c r="C75" i="1"/>
  <c r="C76" i="1"/>
  <c r="C77" i="1"/>
  <c r="C78" i="1"/>
  <c r="C79" i="1"/>
  <c r="C80" i="1"/>
  <c r="C81" i="1"/>
  <c r="C82" i="1"/>
  <c r="C83" i="1"/>
  <c r="C84" i="1"/>
  <c r="A74" i="1"/>
  <c r="A75" i="1"/>
  <c r="A76" i="1"/>
  <c r="A77" i="1"/>
  <c r="A78" i="1"/>
  <c r="A79" i="1"/>
  <c r="A80" i="1"/>
  <c r="A81" i="1"/>
  <c r="A82" i="1"/>
  <c r="A83" i="1"/>
  <c r="A84" i="1"/>
  <c r="B103" i="1" l="1"/>
  <c r="C102" i="1"/>
  <c r="A102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B51" i="1"/>
  <c r="C50" i="1"/>
  <c r="A50" i="1"/>
  <c r="C47" i="1"/>
  <c r="A47" i="1"/>
  <c r="C46" i="1"/>
  <c r="A46" i="1"/>
  <c r="B42" i="1"/>
  <c r="C41" i="1"/>
  <c r="A41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  <c r="A54" i="1" l="1"/>
</calcChain>
</file>

<file path=xl/sharedStrings.xml><?xml version="1.0" encoding="utf-8"?>
<sst xmlns="http://schemas.openxmlformats.org/spreadsheetml/2006/main" count="123" uniqueCount="34">
  <si>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</si>
  <si>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</si>
  <si>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</si>
  <si>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</si>
  <si>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</si>
  <si>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</si>
  <si>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</si>
  <si>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</si>
  <si>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</si>
  <si>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</si>
  <si>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</si>
  <si>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</si>
  <si>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</si>
  <si>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</si>
  <si>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</si>
  <si>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</si>
  <si>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</si>
  <si>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</si>
  <si>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>2 Gavetas Vacías 1 Fallando</t>
  </si>
  <si>
    <t xml:space="preserve">3 Gavetas Vacías  </t>
  </si>
  <si>
    <t>335792317 </t>
  </si>
  <si>
    <t>335792949</t>
  </si>
  <si>
    <t>335792945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</si>
  <si>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</si>
  <si>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</si>
  <si>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</si>
  <si>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</si>
  <si>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</si>
  <si>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</si>
  <si>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</si>
  <si>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</si>
  <si>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</si>
  <si>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 xml:space="preserve">3 Gavetas Fallando  </t>
  </si>
  <si>
    <t>1 Gavetas Vacías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</si>
</sst>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="90" zoomScaleNormal="90" workbookViewId="0">
      <selection activeCell="F88" sqref="F88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9" bestFit="1" customWidth="1"/>
    <col min="3" max="3" width="53.42578125" bestFit="1" customWidth="1"/>
    <col min="4" max="4" width="36.140625" bestFit="1" customWidth="1"/>
    <col min="5" max="5" width="14.28515625" bestFit="1" customWidth="1"/>
  </cols>
  <sheetData>
    <row r="1" spans="1:5" ht="22.5" customHeight="1" x14ac:dyDescent="0.25">
      <c r="A1" s="38" t="s">
        <v>0</v>
      </c>
      <c r="B1" s="39"/>
      <c r="C1" s="39"/>
      <c r="D1" s="39"/>
      <c r="E1" s="40"/>
    </row>
    <row r="2" spans="1:5" ht="22.5" customHeight="1" x14ac:dyDescent="0.25">
      <c r="A2" s="38" t="s">
        <v>1</v>
      </c>
      <c r="B2" s="39"/>
      <c r="C2" s="39"/>
      <c r="D2" s="39"/>
      <c r="E2" s="40"/>
    </row>
    <row r="3" spans="1:5" ht="25.5" customHeight="1" x14ac:dyDescent="0.25">
      <c r="A3" s="42" t="s">
        <v>0</v>
      </c>
      <c r="B3" s="43"/>
      <c r="C3" s="43"/>
      <c r="D3" s="43"/>
      <c r="E3" s="44"/>
    </row>
    <row r="4" spans="1:5" ht="18" x14ac:dyDescent="0.25">
      <c r="B4" s="1"/>
      <c r="C4" s="1"/>
      <c r="D4" s="1"/>
      <c r="E4" s="22"/>
    </row>
    <row r="5" spans="1:5" ht="18.75" thickBot="1" x14ac:dyDescent="0.3">
      <c r="A5" s="19" t="s">
        <v>2</v>
      </c>
      <c r="B5" s="21">
        <v>44242.708333333336</v>
      </c>
      <c r="C5" s="20"/>
      <c r="D5" s="1"/>
      <c r="E5" s="23"/>
    </row>
    <row r="6" spans="1:5" ht="18.75" thickBot="1" x14ac:dyDescent="0.3">
      <c r="A6" s="19" t="s">
        <v>3</v>
      </c>
      <c r="B6" s="21">
        <v>44243.25</v>
      </c>
      <c r="C6" s="20"/>
      <c r="D6" s="1"/>
      <c r="E6" s="23"/>
    </row>
    <row r="7" spans="1:5" ht="18" x14ac:dyDescent="0.25">
      <c r="B7" s="1"/>
      <c r="C7" s="1"/>
      <c r="D7" s="1"/>
      <c r="E7" s="25"/>
    </row>
    <row r="8" spans="1:5" ht="18.75" customHeight="1" x14ac:dyDescent="0.25">
      <c r="A8" s="41" t="s">
        <v>4</v>
      </c>
      <c r="B8" s="41"/>
      <c r="C8" s="41"/>
      <c r="D8" s="41"/>
      <c r="E8" s="41"/>
    </row>
    <row r="9" spans="1:5" ht="18" x14ac:dyDescent="0.25">
      <c r="A9" s="2" t="s">
        <v>5</v>
      </c>
      <c r="B9" s="2" t="s">
        <v>6</v>
      </c>
      <c r="C9" s="3" t="s">
        <v>7</v>
      </c>
      <c r="D9" s="24" t="s">
        <v>8</v>
      </c>
      <c r="E9" s="26" t="s">
        <v>9</v>
      </c>
    </row>
    <row r="10" spans="1:5" ht="18" x14ac:dyDescent="0.25">
      <c r="A10" s="4" t="e">
        <f>VLOOKUP(B10,'[1]LISTADO ATM'!$A$2:$C$817,3,0)</f>
        <v>#N/A</v>
      </c>
      <c r="B10" s="4"/>
      <c r="C10" s="10" t="e">
        <f>VLOOKUP(B10,'[1]LISTADO ATM'!$A$2:$B$816,2,0)</f>
        <v>#N/A</v>
      </c>
      <c r="D10" s="16" t="s">
        <v>16</v>
      </c>
      <c r="E10" s="14"/>
    </row>
    <row r="11" spans="1:5" ht="18.75" thickBot="1" x14ac:dyDescent="0.3">
      <c r="A11" s="7" t="s">
        <v>12</v>
      </c>
      <c r="B11" s="15">
        <f>COUNT(B10:B10)</f>
        <v>0</v>
      </c>
      <c r="C11" s="29"/>
      <c r="D11" s="45"/>
      <c r="E11" s="30"/>
    </row>
    <row r="12" spans="1:5" ht="15.75" thickBot="1" x14ac:dyDescent="0.3">
      <c r="E12" s="9"/>
    </row>
    <row r="13" spans="1:5" ht="18.75" thickBot="1" x14ac:dyDescent="0.3">
      <c r="A13" s="35" t="s">
        <v>10</v>
      </c>
      <c r="B13" s="36"/>
      <c r="C13" s="36"/>
      <c r="D13" s="36"/>
      <c r="E13" s="37"/>
    </row>
    <row r="14" spans="1:5" ht="18" x14ac:dyDescent="0.25">
      <c r="A14" s="2" t="s">
        <v>5</v>
      </c>
      <c r="B14" s="2" t="s">
        <v>6</v>
      </c>
      <c r="C14" s="3" t="s">
        <v>7</v>
      </c>
      <c r="D14" s="3" t="s">
        <v>8</v>
      </c>
      <c r="E14" s="3" t="s">
        <v>9</v>
      </c>
    </row>
    <row r="15" spans="1:5" ht="18" x14ac:dyDescent="0.25">
      <c r="A15" s="4" t="str">
        <f>VLOOKUP(B15,'[1]LISTADO ATM'!$A$2:$C$817,3,0)</f>
        <v>ESTE</v>
      </c>
      <c r="B15" s="4">
        <v>480</v>
      </c>
      <c r="C15" s="10" t="str">
        <f>VLOOKUP(B15,'[1]LISTADO ATM'!$A$2:$B$816,2,0)</f>
        <v>ATM UNP Farmaconal Higuey</v>
      </c>
      <c r="D15" s="11" t="s">
        <v>11</v>
      </c>
      <c r="E15" s="14">
        <v>335791546</v>
      </c>
    </row>
    <row r="16" spans="1:5" ht="18" x14ac:dyDescent="0.25">
      <c r="A16" s="4" t="str">
        <f>VLOOKUP(B16,'[1]LISTADO ATM'!$A$2:$C$817,3,0)</f>
        <v>DISTRITO NACIONAL</v>
      </c>
      <c r="B16" s="4">
        <v>192</v>
      </c>
      <c r="C16" s="10" t="str">
        <f>VLOOKUP(B16,'[1]LISTADO ATM'!$A$2:$B$816,2,0)</f>
        <v xml:space="preserve">ATM Autobanco Luperón II </v>
      </c>
      <c r="D16" s="11" t="s">
        <v>11</v>
      </c>
      <c r="E16" s="14">
        <v>335791547</v>
      </c>
    </row>
    <row r="17" spans="1:5" ht="18" x14ac:dyDescent="0.25">
      <c r="A17" s="10" t="str">
        <f>VLOOKUP(B17,'[1]LISTADO ATM'!$A$2:$C$817,3,0)</f>
        <v>SUR</v>
      </c>
      <c r="B17" s="4">
        <v>767</v>
      </c>
      <c r="C17" s="10" t="str">
        <f>VLOOKUP(B17,'[1]LISTADO ATM'!$A$2:$B$816,2,0)</f>
        <v xml:space="preserve">ATM S/M Diverso (Azua) </v>
      </c>
      <c r="D17" s="11" t="s">
        <v>11</v>
      </c>
      <c r="E17" s="14">
        <v>335792112</v>
      </c>
    </row>
    <row r="18" spans="1:5" ht="18" x14ac:dyDescent="0.25">
      <c r="A18" s="10" t="str">
        <f>VLOOKUP(B18,'[1]LISTADO ATM'!$A$2:$C$817,3,0)</f>
        <v>DISTRITO NACIONAL</v>
      </c>
      <c r="B18" s="4">
        <v>688</v>
      </c>
      <c r="C18" s="10" t="str">
        <f>VLOOKUP(B18,'[1]LISTADO ATM'!$A$2:$B$816,2,0)</f>
        <v>ATM Innova Centro Ave. Kennedy</v>
      </c>
      <c r="D18" s="11" t="s">
        <v>11</v>
      </c>
      <c r="E18" s="14">
        <v>335792506</v>
      </c>
    </row>
    <row r="19" spans="1:5" ht="18" x14ac:dyDescent="0.25">
      <c r="A19" s="10" t="str">
        <f>VLOOKUP(B19,'[1]LISTADO ATM'!$A$2:$C$817,3,0)</f>
        <v>DISTRITO NACIONAL</v>
      </c>
      <c r="B19" s="4">
        <v>231</v>
      </c>
      <c r="C19" s="10" t="str">
        <f>VLOOKUP(B19,'[1]LISTADO ATM'!$A$2:$B$816,2,0)</f>
        <v xml:space="preserve">ATM Oficina Zona Oriental </v>
      </c>
      <c r="D19" s="11" t="s">
        <v>11</v>
      </c>
      <c r="E19" s="14">
        <v>335792307</v>
      </c>
    </row>
    <row r="20" spans="1:5" ht="18" x14ac:dyDescent="0.25">
      <c r="A20" s="10" t="str">
        <f>VLOOKUP(B20,'[1]LISTADO ATM'!$A$2:$C$817,3,0)</f>
        <v>DISTRITO NACIONAL</v>
      </c>
      <c r="B20" s="4">
        <v>979</v>
      </c>
      <c r="C20" s="10" t="str">
        <f>VLOOKUP(B20,'[1]LISTADO ATM'!$A$2:$B$816,2,0)</f>
        <v xml:space="preserve">ATM Oficina Luperón I </v>
      </c>
      <c r="D20" s="11" t="s">
        <v>11</v>
      </c>
      <c r="E20" s="14" t="s">
        <v>20</v>
      </c>
    </row>
    <row r="21" spans="1:5" ht="18" x14ac:dyDescent="0.25">
      <c r="A21" s="10" t="str">
        <f>VLOOKUP(B21,'[1]LISTADO ATM'!$A$2:$C$817,3,0)</f>
        <v>NORTE</v>
      </c>
      <c r="B21" s="4">
        <v>645</v>
      </c>
      <c r="C21" s="10" t="str">
        <f>VLOOKUP(B21,'[1]LISTADO ATM'!$A$2:$B$816,2,0)</f>
        <v xml:space="preserve">ATM UNP Cabrera </v>
      </c>
      <c r="D21" s="11" t="s">
        <v>11</v>
      </c>
      <c r="E21" s="14">
        <v>335792629</v>
      </c>
    </row>
    <row r="22" spans="1:5" ht="18" x14ac:dyDescent="0.25">
      <c r="A22" s="10" t="str">
        <f>VLOOKUP(B22,'[1]LISTADO ATM'!$A$2:$C$817,3,0)</f>
        <v>DISTRITO NACIONAL</v>
      </c>
      <c r="B22" s="4">
        <v>407</v>
      </c>
      <c r="C22" s="10" t="str">
        <f>VLOOKUP(B22,'[1]LISTADO ATM'!$A$2:$B$816,2,0)</f>
        <v xml:space="preserve">ATM Multicentro La Sirena Villa Mella </v>
      </c>
      <c r="D22" s="11" t="s">
        <v>11</v>
      </c>
      <c r="E22" s="14">
        <v>335792681</v>
      </c>
    </row>
    <row r="23" spans="1:5" ht="18" x14ac:dyDescent="0.25">
      <c r="A23" s="10" t="str">
        <f>VLOOKUP(B23,'[1]LISTADO ATM'!$A$2:$C$817,3,0)</f>
        <v>NORTE</v>
      </c>
      <c r="B23" s="4">
        <v>944</v>
      </c>
      <c r="C23" s="10" t="str">
        <f>VLOOKUP(B23,'[1]LISTADO ATM'!$A$2:$B$816,2,0)</f>
        <v xml:space="preserve">ATM UNP Mao </v>
      </c>
      <c r="D23" s="11" t="s">
        <v>11</v>
      </c>
      <c r="E23" s="14">
        <v>335792791</v>
      </c>
    </row>
    <row r="24" spans="1:5" ht="18" x14ac:dyDescent="0.25">
      <c r="A24" s="10" t="str">
        <f>VLOOKUP(B24,'[1]LISTADO ATM'!$A$2:$C$817,3,0)</f>
        <v>DISTRITO NACIONAL</v>
      </c>
      <c r="B24" s="4">
        <v>800</v>
      </c>
      <c r="C24" s="10" t="str">
        <f>VLOOKUP(B24,'[1]LISTADO ATM'!$A$2:$B$816,2,0)</f>
        <v xml:space="preserve">ATM Estación Next Dipsa Pedro Livio Cedeño </v>
      </c>
      <c r="D24" s="11" t="s">
        <v>11</v>
      </c>
      <c r="E24" s="14">
        <v>335792838</v>
      </c>
    </row>
    <row r="25" spans="1:5" ht="18" x14ac:dyDescent="0.25">
      <c r="A25" s="10" t="str">
        <f>VLOOKUP(B25,'[1]LISTADO ATM'!$A$2:$C$817,3,0)</f>
        <v>NORTE</v>
      </c>
      <c r="B25" s="4">
        <v>337</v>
      </c>
      <c r="C25" s="10" t="str">
        <f>VLOOKUP(B25,'[1]LISTADO ATM'!$A$2:$B$816,2,0)</f>
        <v>ATM S/M Cooperativa Moca</v>
      </c>
      <c r="D25" s="11" t="s">
        <v>11</v>
      </c>
      <c r="E25" s="14">
        <v>335792851</v>
      </c>
    </row>
    <row r="26" spans="1:5" ht="18" x14ac:dyDescent="0.25">
      <c r="A26" s="10" t="str">
        <f>VLOOKUP(B26,'[1]LISTADO ATM'!$A$2:$C$817,3,0)</f>
        <v>NORTE</v>
      </c>
      <c r="B26" s="4">
        <v>171</v>
      </c>
      <c r="C26" s="10" t="str">
        <f>VLOOKUP(B26,'[1]LISTADO ATM'!$A$2:$B$816,2,0)</f>
        <v xml:space="preserve">ATM Oficina Moca </v>
      </c>
      <c r="D26" s="11" t="s">
        <v>11</v>
      </c>
      <c r="E26" s="14">
        <v>335792894</v>
      </c>
    </row>
    <row r="27" spans="1:5" ht="18" x14ac:dyDescent="0.25">
      <c r="A27" s="10" t="str">
        <f>VLOOKUP(B27,'[1]LISTADO ATM'!$A$2:$C$817,3,0)</f>
        <v>NORTE</v>
      </c>
      <c r="B27" s="4">
        <v>729</v>
      </c>
      <c r="C27" s="10" t="str">
        <f>VLOOKUP(B27,'[1]LISTADO ATM'!$A$2:$B$816,2,0)</f>
        <v xml:space="preserve">ATM Zona Franca (La Vega) </v>
      </c>
      <c r="D27" s="11" t="s">
        <v>11</v>
      </c>
      <c r="E27" s="14">
        <v>335792949</v>
      </c>
    </row>
    <row r="28" spans="1:5" ht="18" x14ac:dyDescent="0.25">
      <c r="A28" s="10" t="str">
        <f>VLOOKUP(B28,'[1]LISTADO ATM'!$A$2:$C$817,3,0)</f>
        <v>NORTE</v>
      </c>
      <c r="B28" s="4">
        <v>799</v>
      </c>
      <c r="C28" s="10" t="str">
        <f>VLOOKUP(B28,'[1]LISTADO ATM'!$A$2:$B$816,2,0)</f>
        <v xml:space="preserve">ATM Clínica Corominas (Santiago) </v>
      </c>
      <c r="D28" s="11" t="s">
        <v>11</v>
      </c>
      <c r="E28" s="14">
        <v>335792937</v>
      </c>
    </row>
    <row r="29" spans="1:5" ht="18.75" customHeight="1" x14ac:dyDescent="0.25">
      <c r="A29" s="10" t="str">
        <f>VLOOKUP(B29,'[1]LISTADO ATM'!$A$2:$C$817,3,0)</f>
        <v>NORTE</v>
      </c>
      <c r="B29" s="4">
        <v>729</v>
      </c>
      <c r="C29" s="10" t="str">
        <f>VLOOKUP(B29,'[1]LISTADO ATM'!$A$2:$B$816,2,0)</f>
        <v xml:space="preserve">ATM Zona Franca (La Vega) </v>
      </c>
      <c r="D29" s="11" t="s">
        <v>11</v>
      </c>
      <c r="E29" s="14" t="s">
        <v>21</v>
      </c>
    </row>
    <row r="30" spans="1:5" ht="18" x14ac:dyDescent="0.25">
      <c r="A30" s="10" t="str">
        <f>VLOOKUP(B30,'[1]LISTADO ATM'!$A$2:$C$817,3,0)</f>
        <v>NORTE</v>
      </c>
      <c r="B30" s="4">
        <v>746</v>
      </c>
      <c r="C30" s="10" t="str">
        <f>VLOOKUP(B30,'[1]LISTADO ATM'!$A$2:$B$816,2,0)</f>
        <v xml:space="preserve">ATM Oficina Las Terrenas </v>
      </c>
      <c r="D30" s="11" t="s">
        <v>11</v>
      </c>
      <c r="E30" s="14" t="s">
        <v>22</v>
      </c>
    </row>
    <row r="31" spans="1:5" ht="18" x14ac:dyDescent="0.25">
      <c r="A31" s="10" t="str">
        <f>VLOOKUP(B31,'[1]LISTADO ATM'!$A$2:$C$817,3,0)</f>
        <v>DISTRITO NACIONAL</v>
      </c>
      <c r="B31" s="4">
        <v>672</v>
      </c>
      <c r="C31" s="10" t="str">
        <f>VLOOKUP(B31,'[1]LISTADO ATM'!$A$2:$B$816,2,0)</f>
        <v>ATM Destacamento Policía Nacional La Victoria</v>
      </c>
      <c r="D31" s="11" t="s">
        <v>11</v>
      </c>
      <c r="E31" s="14" t="s">
        <v>23</v>
      </c>
    </row>
    <row r="32" spans="1:5" ht="18" x14ac:dyDescent="0.25">
      <c r="A32" s="10" t="str">
        <f>VLOOKUP(B32,'[1]LISTADO ATM'!$A$2:$C$817,3,0)</f>
        <v>DISTRITO NACIONAL</v>
      </c>
      <c r="B32" s="4">
        <v>32</v>
      </c>
      <c r="C32" s="10" t="str">
        <f>VLOOKUP(B32,'[1]LISTADO ATM'!$A$2:$B$816,2,0)</f>
        <v xml:space="preserve">ATM Oficina San Martín II </v>
      </c>
      <c r="D32" s="11" t="s">
        <v>11</v>
      </c>
      <c r="E32" s="14" t="s">
        <v>24</v>
      </c>
    </row>
    <row r="33" spans="1:5" ht="18" x14ac:dyDescent="0.25">
      <c r="A33" s="10" t="str">
        <f>VLOOKUP(B33,'[1]LISTADO ATM'!$A$2:$C$817,3,0)</f>
        <v>SUR</v>
      </c>
      <c r="B33" s="4">
        <v>44</v>
      </c>
      <c r="C33" s="10" t="str">
        <f>VLOOKUP(B33,'[1]LISTADO ATM'!$A$2:$B$816,2,0)</f>
        <v xml:space="preserve">ATM Oficina Pedernales </v>
      </c>
      <c r="D33" s="11" t="s">
        <v>11</v>
      </c>
      <c r="E33" s="14" t="s">
        <v>25</v>
      </c>
    </row>
    <row r="34" spans="1:5" ht="18" x14ac:dyDescent="0.25">
      <c r="A34" s="10" t="str">
        <f>VLOOKUP(B34,'[1]LISTADO ATM'!$A$2:$C$817,3,0)</f>
        <v>DISTRITO NACIONAL</v>
      </c>
      <c r="B34" s="4">
        <v>540</v>
      </c>
      <c r="C34" s="10" t="str">
        <f>VLOOKUP(B34,'[1]LISTADO ATM'!$A$2:$B$816,2,0)</f>
        <v xml:space="preserve">ATM Autoservicio Sambil I </v>
      </c>
      <c r="D34" s="11" t="s">
        <v>11</v>
      </c>
      <c r="E34" s="14" t="s">
        <v>26</v>
      </c>
    </row>
    <row r="35" spans="1:5" ht="18" x14ac:dyDescent="0.25">
      <c r="A35" s="10" t="str">
        <f>VLOOKUP(B35,'[1]LISTADO ATM'!$A$2:$C$817,3,0)</f>
        <v>ESTE</v>
      </c>
      <c r="B35" s="4">
        <v>609</v>
      </c>
      <c r="C35" s="10" t="str">
        <f>VLOOKUP(B35,'[1]LISTADO ATM'!$A$2:$B$816,2,0)</f>
        <v xml:space="preserve">ATM S/M Jumbo (San Pedro) </v>
      </c>
      <c r="D35" s="11" t="s">
        <v>11</v>
      </c>
      <c r="E35" s="14" t="s">
        <v>27</v>
      </c>
    </row>
    <row r="36" spans="1:5" ht="18" x14ac:dyDescent="0.25">
      <c r="A36" s="10" t="str">
        <f>VLOOKUP(B36,'[1]LISTADO ATM'!$A$2:$C$817,3,0)</f>
        <v>NORTE</v>
      </c>
      <c r="B36" s="4">
        <v>796</v>
      </c>
      <c r="C36" s="10" t="str">
        <f>VLOOKUP(B36,'[1]LISTADO ATM'!$A$2:$B$816,2,0)</f>
        <v xml:space="preserve">ATM Oficina Plaza Ventura (Nagua) </v>
      </c>
      <c r="D36" s="11" t="s">
        <v>11</v>
      </c>
      <c r="E36" s="14" t="s">
        <v>28</v>
      </c>
    </row>
    <row r="37" spans="1:5" ht="18" x14ac:dyDescent="0.25">
      <c r="A37" s="10" t="str">
        <f>VLOOKUP(B37,'[1]LISTADO ATM'!$A$2:$C$817,3,0)</f>
        <v>ESTE</v>
      </c>
      <c r="B37" s="4">
        <v>211</v>
      </c>
      <c r="C37" s="10" t="str">
        <f>VLOOKUP(B37,'[1]LISTADO ATM'!$A$2:$B$816,2,0)</f>
        <v xml:space="preserve">ATM Oficina La Romana I </v>
      </c>
      <c r="D37" s="11" t="s">
        <v>11</v>
      </c>
      <c r="E37" s="14" t="s">
        <v>29</v>
      </c>
    </row>
    <row r="38" spans="1:5" ht="18" x14ac:dyDescent="0.25">
      <c r="A38" s="10" t="str">
        <f>VLOOKUP(B38,'[1]LISTADO ATM'!$A$2:$C$817,3,0)</f>
        <v>ESTE</v>
      </c>
      <c r="B38" s="4">
        <v>824</v>
      </c>
      <c r="C38" s="10" t="str">
        <f>VLOOKUP(B38,'[1]LISTADO ATM'!$A$2:$B$816,2,0)</f>
        <v xml:space="preserve">ATM Multiplaza (Higuey) </v>
      </c>
      <c r="D38" s="11" t="s">
        <v>11</v>
      </c>
      <c r="E38" s="14" t="s">
        <v>30</v>
      </c>
    </row>
    <row r="39" spans="1:5" ht="18" x14ac:dyDescent="0.25">
      <c r="A39" s="10" t="str">
        <f>VLOOKUP(B39,'[1]LISTADO ATM'!$A$2:$C$817,3,0)</f>
        <v>DISTRITO NACIONAL</v>
      </c>
      <c r="B39" s="4">
        <v>14</v>
      </c>
      <c r="C39" s="10" t="str">
        <f>VLOOKUP(B39,'[1]LISTADO ATM'!$A$2:$B$816,2,0)</f>
        <v xml:space="preserve">ATM Oficina Aeropuerto Las Américas I </v>
      </c>
      <c r="D39" s="11" t="s">
        <v>11</v>
      </c>
      <c r="E39" s="14">
        <v>335793083</v>
      </c>
    </row>
    <row r="40" spans="1:5" ht="18" x14ac:dyDescent="0.25">
      <c r="A40" s="10" t="str">
        <f>VLOOKUP(B40,'[1]LISTADO ATM'!$A$2:$C$817,3,0)</f>
        <v>NORTE</v>
      </c>
      <c r="B40" s="4">
        <v>138</v>
      </c>
      <c r="C40" s="10" t="str">
        <f>VLOOKUP(B40,'[1]LISTADO ATM'!$A$2:$B$816,2,0)</f>
        <v xml:space="preserve">ATM UNP Fantino </v>
      </c>
      <c r="D40" s="11" t="s">
        <v>11</v>
      </c>
      <c r="E40" s="14">
        <v>335793085</v>
      </c>
    </row>
    <row r="41" spans="1:5" ht="18.75" customHeight="1" x14ac:dyDescent="0.25">
      <c r="A41" s="10" t="str">
        <f>VLOOKUP(B41,'[1]LISTADO ATM'!$A$2:$C$817,3,0)</f>
        <v>DISTRITO NACIONAL</v>
      </c>
      <c r="B41" s="4">
        <v>394</v>
      </c>
      <c r="C41" s="10" t="str">
        <f>VLOOKUP(B41,'[1]LISTADO ATM'!$A$2:$B$816,2,0)</f>
        <v xml:space="preserve">ATM Multicentro La Sirena Luperón </v>
      </c>
      <c r="D41" s="11" t="s">
        <v>11</v>
      </c>
      <c r="E41" s="14" t="s">
        <v>31</v>
      </c>
    </row>
    <row r="42" spans="1:5" ht="18.75" thickBot="1" x14ac:dyDescent="0.3">
      <c r="A42" s="12" t="s">
        <v>12</v>
      </c>
      <c r="B42" s="15">
        <f>COUNT(B15:B41)</f>
        <v>27</v>
      </c>
      <c r="C42" s="13"/>
      <c r="D42" s="13"/>
      <c r="E42" s="13"/>
    </row>
    <row r="43" spans="1:5" ht="15.75" thickBot="1" x14ac:dyDescent="0.3">
      <c r="E43" s="9"/>
    </row>
    <row r="44" spans="1:5" ht="18.75" customHeight="1" thickBot="1" x14ac:dyDescent="0.3">
      <c r="A44" s="35" t="s">
        <v>13</v>
      </c>
      <c r="B44" s="36"/>
      <c r="C44" s="36"/>
      <c r="D44" s="36"/>
      <c r="E44" s="37"/>
    </row>
    <row r="45" spans="1:5" ht="18" x14ac:dyDescent="0.25">
      <c r="A45" s="2" t="s">
        <v>5</v>
      </c>
      <c r="B45" s="3" t="s">
        <v>6</v>
      </c>
      <c r="C45" s="3" t="s">
        <v>7</v>
      </c>
      <c r="D45" s="3" t="s">
        <v>8</v>
      </c>
      <c r="E45" s="3" t="s">
        <v>9</v>
      </c>
    </row>
    <row r="46" spans="1:5" ht="18" x14ac:dyDescent="0.25">
      <c r="A46" s="10" t="str">
        <f>VLOOKUP(B46,'[1]LISTADO ATM'!$A$2:$C$817,3,0)</f>
        <v>DISTRITO NACIONAL</v>
      </c>
      <c r="B46" s="4">
        <v>981</v>
      </c>
      <c r="C46" s="10" t="str">
        <f>VLOOKUP(B46,'[1]LISTADO ATM'!$A$2:$B$816,2,0)</f>
        <v xml:space="preserve">ATM Edificio 911 </v>
      </c>
      <c r="D46" s="17" t="s">
        <v>17</v>
      </c>
      <c r="E46" s="14">
        <v>335791720</v>
      </c>
    </row>
    <row r="47" spans="1:5" ht="18" x14ac:dyDescent="0.25">
      <c r="A47" s="10" t="str">
        <f>VLOOKUP(B47,'[1]LISTADO ATM'!$A$2:$C$817,3,0)</f>
        <v>NORTE</v>
      </c>
      <c r="B47" s="4">
        <v>882</v>
      </c>
      <c r="C47" s="10" t="str">
        <f>VLOOKUP(B47,'[1]LISTADO ATM'!$A$2:$B$816,2,0)</f>
        <v xml:space="preserve">ATM Oficina Moca II </v>
      </c>
      <c r="D47" s="17" t="s">
        <v>17</v>
      </c>
      <c r="E47" s="14">
        <v>335792549</v>
      </c>
    </row>
    <row r="48" spans="1:5" ht="18" x14ac:dyDescent="0.25">
      <c r="A48" s="10" t="str">
        <f>VLOOKUP(B48,'[1]LISTADO ATM'!$A$2:$C$817,3,0)</f>
        <v>DISTRITO NACIONAL</v>
      </c>
      <c r="B48" s="4">
        <v>719</v>
      </c>
      <c r="C48" s="10" t="str">
        <f>VLOOKUP(B48,'[1]LISTADO ATM'!$A$2:$B$816,2,0)</f>
        <v xml:space="preserve">ATM Ayuntamiento Municipal San Luís </v>
      </c>
      <c r="D48" s="17" t="s">
        <v>17</v>
      </c>
      <c r="E48" s="14">
        <v>335793078</v>
      </c>
    </row>
    <row r="49" spans="1:5" ht="18" x14ac:dyDescent="0.25">
      <c r="A49" s="10" t="str">
        <f>VLOOKUP(B49,'[1]LISTADO ATM'!$A$2:$C$817,3,0)</f>
        <v>ESTE</v>
      </c>
      <c r="B49" s="4">
        <v>945</v>
      </c>
      <c r="C49" s="10" t="str">
        <f>VLOOKUP(B49,'[1]LISTADO ATM'!$A$2:$B$816,2,0)</f>
        <v xml:space="preserve">ATM UNP El Valle (Hato Mayor) </v>
      </c>
      <c r="D49" s="17" t="s">
        <v>17</v>
      </c>
      <c r="E49" s="14">
        <v>335793087</v>
      </c>
    </row>
    <row r="50" spans="1:5" ht="18" x14ac:dyDescent="0.25">
      <c r="A50" s="10" t="str">
        <f>VLOOKUP(B50,'[1]LISTADO ATM'!$A$2:$C$817,3,0)</f>
        <v>DISTRITO NACIONAL</v>
      </c>
      <c r="B50" s="4">
        <v>684</v>
      </c>
      <c r="C50" s="10" t="str">
        <f>VLOOKUP(B50,'[1]LISTADO ATM'!$A$2:$B$816,2,0)</f>
        <v>ATM Estación Texaco Prolongación 27 Febrero</v>
      </c>
      <c r="D50" s="17" t="s">
        <v>17</v>
      </c>
      <c r="E50" s="14">
        <v>335792785</v>
      </c>
    </row>
    <row r="51" spans="1:5" ht="18.75" thickBot="1" x14ac:dyDescent="0.3">
      <c r="A51" s="7" t="s">
        <v>12</v>
      </c>
      <c r="B51" s="15">
        <f>COUNT(B46:B50)</f>
        <v>5</v>
      </c>
      <c r="C51" s="13"/>
      <c r="D51" s="5"/>
      <c r="E51" s="6"/>
    </row>
    <row r="52" spans="1:5" ht="15.75" thickBot="1" x14ac:dyDescent="0.3">
      <c r="E52" s="9"/>
    </row>
    <row r="53" spans="1:5" ht="18.75" thickBot="1" x14ac:dyDescent="0.3">
      <c r="A53" s="31" t="s">
        <v>14</v>
      </c>
      <c r="B53" s="32"/>
      <c r="E53" s="9"/>
    </row>
    <row r="54" spans="1:5" ht="18.75" thickBot="1" x14ac:dyDescent="0.3">
      <c r="A54" s="33">
        <f>+B42+B51</f>
        <v>32</v>
      </c>
      <c r="B54" s="34"/>
      <c r="E54" s="9"/>
    </row>
    <row r="55" spans="1:5" ht="15.75" thickBot="1" x14ac:dyDescent="0.3">
      <c r="E55" s="9"/>
    </row>
    <row r="56" spans="1:5" ht="18.75" thickBot="1" x14ac:dyDescent="0.3">
      <c r="A56" s="35" t="s">
        <v>15</v>
      </c>
      <c r="B56" s="36"/>
      <c r="C56" s="36"/>
      <c r="D56" s="36"/>
      <c r="E56" s="37"/>
    </row>
    <row r="57" spans="1:5" ht="18" x14ac:dyDescent="0.25">
      <c r="A57" s="18" t="s">
        <v>5</v>
      </c>
      <c r="B57" s="18" t="s">
        <v>6</v>
      </c>
      <c r="C57" s="8" t="s">
        <v>7</v>
      </c>
      <c r="D57" s="46" t="s">
        <v>8</v>
      </c>
      <c r="E57" s="47"/>
    </row>
    <row r="58" spans="1:5" ht="18" x14ac:dyDescent="0.25">
      <c r="A58" s="4" t="str">
        <f>VLOOKUP(B58,'[1]LISTADO ATM'!$A$2:$C$817,3,0)</f>
        <v>DISTRITO NACIONAL</v>
      </c>
      <c r="B58" s="4">
        <v>557</v>
      </c>
      <c r="C58" s="10" t="str">
        <f>VLOOKUP(B58,'[1]LISTADO ATM'!$A$2:$B$816,2,0)</f>
        <v xml:space="preserve">ATM Multicentro La Sirena Ave. Mella </v>
      </c>
      <c r="D58" s="27" t="s">
        <v>18</v>
      </c>
      <c r="E58" s="28"/>
    </row>
    <row r="59" spans="1:5" ht="18" x14ac:dyDescent="0.25">
      <c r="A59" s="4" t="str">
        <f>VLOOKUP(B59,'[1]LISTADO ATM'!$A$2:$C$817,3,0)</f>
        <v>DISTRITO NACIONAL</v>
      </c>
      <c r="B59" s="4">
        <v>769</v>
      </c>
      <c r="C59" s="10" t="str">
        <f>VLOOKUP(B59,'[1]LISTADO ATM'!$A$2:$B$816,2,0)</f>
        <v>ATM UNP Pablo Mella Morales</v>
      </c>
      <c r="D59" s="27" t="s">
        <v>19</v>
      </c>
      <c r="E59" s="28"/>
    </row>
    <row r="60" spans="1:5" ht="18" x14ac:dyDescent="0.25">
      <c r="A60" s="4" t="str">
        <f>VLOOKUP(B60,'[1]LISTADO ATM'!$A$2:$C$817,3,0)</f>
        <v>SUR</v>
      </c>
      <c r="B60" s="4">
        <v>342</v>
      </c>
      <c r="C60" s="10" t="str">
        <f>VLOOKUP(B60,'[1]LISTADO ATM'!$A$2:$B$816,2,0)</f>
        <v>ATM Oficina Obras Públicas Azua</v>
      </c>
      <c r="D60" s="27" t="s">
        <v>19</v>
      </c>
      <c r="E60" s="28"/>
    </row>
    <row r="61" spans="1:5" ht="18" x14ac:dyDescent="0.25">
      <c r="A61" s="4" t="str">
        <f>VLOOKUP(B61,'[1]LISTADO ATM'!$A$2:$C$817,3,0)</f>
        <v>ESTE</v>
      </c>
      <c r="B61" s="4">
        <v>366</v>
      </c>
      <c r="C61" s="10" t="str">
        <f>VLOOKUP(B61,'[1]LISTADO ATM'!$A$2:$B$816,2,0)</f>
        <v>ATM Oficina Boulevard (Higuey) II</v>
      </c>
      <c r="D61" s="27" t="s">
        <v>19</v>
      </c>
      <c r="E61" s="28"/>
    </row>
    <row r="62" spans="1:5" ht="18" x14ac:dyDescent="0.25">
      <c r="A62" s="4" t="str">
        <f>VLOOKUP(B62,'[1]LISTADO ATM'!$A$2:$C$817,3,0)</f>
        <v>DISTRITO NACIONAL</v>
      </c>
      <c r="B62" s="4">
        <v>535</v>
      </c>
      <c r="C62" s="10" t="str">
        <f>VLOOKUP(B62,'[1]LISTADO ATM'!$A$2:$B$816,2,0)</f>
        <v xml:space="preserve">ATM Autoservicio Torre III </v>
      </c>
      <c r="D62" s="27" t="s">
        <v>19</v>
      </c>
      <c r="E62" s="28"/>
    </row>
    <row r="63" spans="1:5" ht="18" x14ac:dyDescent="0.25">
      <c r="A63" s="4" t="str">
        <f>VLOOKUP(B63,'[1]LISTADO ATM'!$A$2:$C$817,3,0)</f>
        <v>DISTRITO NACIONAL</v>
      </c>
      <c r="B63" s="4">
        <v>648</v>
      </c>
      <c r="C63" s="10" t="str">
        <f>VLOOKUP(B63,'[1]LISTADO ATM'!$A$2:$B$816,2,0)</f>
        <v xml:space="preserve">ATM Hermandad de Pensionados </v>
      </c>
      <c r="D63" s="27" t="s">
        <v>19</v>
      </c>
      <c r="E63" s="28"/>
    </row>
    <row r="64" spans="1:5" ht="18" x14ac:dyDescent="0.25">
      <c r="A64" s="4" t="str">
        <f>VLOOKUP(B64,'[1]LISTADO ATM'!$A$2:$C$817,3,0)</f>
        <v>NORTE</v>
      </c>
      <c r="B64" s="4">
        <v>857</v>
      </c>
      <c r="C64" s="10" t="str">
        <f>VLOOKUP(B64,'[1]LISTADO ATM'!$A$2:$B$816,2,0)</f>
        <v xml:space="preserve">ATM Oficina Los Alamos </v>
      </c>
      <c r="D64" s="27" t="s">
        <v>19</v>
      </c>
      <c r="E64" s="28"/>
    </row>
    <row r="65" spans="1:5" ht="18" x14ac:dyDescent="0.25">
      <c r="A65" s="4" t="str">
        <f>VLOOKUP(B65,'[1]LISTADO ATM'!$A$2:$C$817,3,0)</f>
        <v>DISTRITO NACIONAL</v>
      </c>
      <c r="B65" s="4">
        <v>13</v>
      </c>
      <c r="C65" s="10" t="str">
        <f>VLOOKUP(B65,'[1]LISTADO ATM'!$A$2:$B$816,2,0)</f>
        <v xml:space="preserve">ATM CDEEE </v>
      </c>
      <c r="D65" s="27" t="s">
        <v>19</v>
      </c>
      <c r="E65" s="28"/>
    </row>
    <row r="66" spans="1:5" ht="18" x14ac:dyDescent="0.25">
      <c r="A66" s="4" t="str">
        <f>VLOOKUP(B66,'[1]LISTADO ATM'!$A$2:$C$817,3,0)</f>
        <v>DISTRITO NACIONAL</v>
      </c>
      <c r="B66" s="4">
        <v>85</v>
      </c>
      <c r="C66" s="10" t="str">
        <f>VLOOKUP(B66,'[1]LISTADO ATM'!$A$2:$B$816,2,0)</f>
        <v xml:space="preserve">ATM Oficina San Isidro (Fuerza Aérea) </v>
      </c>
      <c r="D66" s="27" t="s">
        <v>19</v>
      </c>
      <c r="E66" s="28"/>
    </row>
    <row r="67" spans="1:5" ht="18" x14ac:dyDescent="0.25">
      <c r="A67" s="4" t="str">
        <f>VLOOKUP(B67,'[1]LISTADO ATM'!$A$2:$C$817,3,0)</f>
        <v>DISTRITO NACIONAL</v>
      </c>
      <c r="B67" s="4">
        <v>312</v>
      </c>
      <c r="C67" s="10" t="str">
        <f>VLOOKUP(B67,'[1]LISTADO ATM'!$A$2:$B$816,2,0)</f>
        <v xml:space="preserve">ATM Oficina Tiradentes II (Naco) </v>
      </c>
      <c r="D67" s="27" t="s">
        <v>19</v>
      </c>
      <c r="E67" s="28"/>
    </row>
    <row r="68" spans="1:5" ht="18" x14ac:dyDescent="0.25">
      <c r="A68" s="4" t="str">
        <f>VLOOKUP(B68,'[1]LISTADO ATM'!$A$2:$C$817,3,0)</f>
        <v>DISTRITO NACIONAL</v>
      </c>
      <c r="B68" s="4">
        <v>409</v>
      </c>
      <c r="C68" s="10" t="str">
        <f>VLOOKUP(B68,'[1]LISTADO ATM'!$A$2:$B$816,2,0)</f>
        <v xml:space="preserve">ATM Oficina Las Palmas de Herrera I </v>
      </c>
      <c r="D68" s="27" t="s">
        <v>19</v>
      </c>
      <c r="E68" s="28"/>
    </row>
    <row r="69" spans="1:5" ht="18" x14ac:dyDescent="0.25">
      <c r="A69" s="4" t="str">
        <f>VLOOKUP(B69,'[1]LISTADO ATM'!$A$2:$C$817,3,0)</f>
        <v>DISTRITO NACIONAL</v>
      </c>
      <c r="B69" s="4">
        <v>514</v>
      </c>
      <c r="C69" s="10" t="str">
        <f>VLOOKUP(B69,'[1]LISTADO ATM'!$A$2:$B$816,2,0)</f>
        <v>ATM Autoservicio Charles de Gaulle</v>
      </c>
      <c r="D69" s="27" t="s">
        <v>19</v>
      </c>
      <c r="E69" s="28"/>
    </row>
    <row r="70" spans="1:5" ht="18" x14ac:dyDescent="0.25">
      <c r="A70" s="4" t="str">
        <f>VLOOKUP(B70,'[1]LISTADO ATM'!$A$2:$C$817,3,0)</f>
        <v>NORTE</v>
      </c>
      <c r="B70" s="4">
        <v>532</v>
      </c>
      <c r="C70" s="10" t="str">
        <f>VLOOKUP(B70,'[1]LISTADO ATM'!$A$2:$B$816,2,0)</f>
        <v xml:space="preserve">ATM UNP Guanábano (Moca) </v>
      </c>
      <c r="D70" s="27" t="s">
        <v>19</v>
      </c>
      <c r="E70" s="28"/>
    </row>
    <row r="71" spans="1:5" ht="18" x14ac:dyDescent="0.25">
      <c r="A71" s="4" t="str">
        <f>VLOOKUP(B71,'[1]LISTADO ATM'!$A$2:$C$817,3,0)</f>
        <v>DISTRITO NACIONAL</v>
      </c>
      <c r="B71" s="4">
        <v>570</v>
      </c>
      <c r="C71" s="10" t="str">
        <f>VLOOKUP(B71,'[1]LISTADO ATM'!$A$2:$B$816,2,0)</f>
        <v xml:space="preserve">ATM S/M Liverpool Villa Mella </v>
      </c>
      <c r="D71" s="27" t="s">
        <v>18</v>
      </c>
      <c r="E71" s="28"/>
    </row>
    <row r="72" spans="1:5" ht="18" x14ac:dyDescent="0.25">
      <c r="A72" s="4" t="str">
        <f>VLOOKUP(B72,'[1]LISTADO ATM'!$A$2:$C$817,3,0)</f>
        <v>ESTE</v>
      </c>
      <c r="B72" s="4">
        <v>824</v>
      </c>
      <c r="C72" s="10" t="str">
        <f>VLOOKUP(B72,'[1]LISTADO ATM'!$A$2:$B$816,2,0)</f>
        <v xml:space="preserve">ATM Multiplaza (Higuey) </v>
      </c>
      <c r="D72" s="27" t="s">
        <v>19</v>
      </c>
      <c r="E72" s="28"/>
    </row>
    <row r="73" spans="1:5" ht="18" x14ac:dyDescent="0.25">
      <c r="A73" s="4" t="str">
        <f>VLOOKUP(B73,'[1]LISTADO ATM'!$A$2:$C$817,3,0)</f>
        <v>DISTRITO NACIONAL</v>
      </c>
      <c r="B73" s="4">
        <v>983</v>
      </c>
      <c r="C73" s="10" t="str">
        <f>VLOOKUP(B73,'[1]LISTADO ATM'!$A$2:$B$816,2,0)</f>
        <v xml:space="preserve">ATM Bravo República de Colombia </v>
      </c>
      <c r="D73" s="27" t="s">
        <v>19</v>
      </c>
      <c r="E73" s="28"/>
    </row>
    <row r="74" spans="1:5" ht="18" x14ac:dyDescent="0.25">
      <c r="A74" s="4" t="str">
        <f>VLOOKUP(B74,'[1]LISTADO ATM'!$A$2:$C$817,3,0)</f>
        <v>NORTE</v>
      </c>
      <c r="B74" s="4">
        <v>91</v>
      </c>
      <c r="C74" s="10" t="str">
        <f>VLOOKUP(B74,'[1]LISTADO ATM'!$A$2:$B$816,2,0)</f>
        <v xml:space="preserve">ATM UNP Villa Isabela </v>
      </c>
      <c r="D74" s="27" t="s">
        <v>32</v>
      </c>
      <c r="E74" s="28"/>
    </row>
    <row r="75" spans="1:5" ht="18" x14ac:dyDescent="0.25">
      <c r="A75" s="4" t="str">
        <f>VLOOKUP(B75,'[1]LISTADO ATM'!$A$2:$C$817,3,0)</f>
        <v>DISTRITO NACIONAL</v>
      </c>
      <c r="B75" s="4">
        <v>153</v>
      </c>
      <c r="C75" s="10" t="str">
        <f>VLOOKUP(B75,'[1]LISTADO ATM'!$A$2:$B$816,2,0)</f>
        <v xml:space="preserve">ATM Rehabilitación </v>
      </c>
      <c r="D75" s="27" t="s">
        <v>19</v>
      </c>
      <c r="E75" s="28"/>
    </row>
    <row r="76" spans="1:5" ht="18" x14ac:dyDescent="0.25">
      <c r="A76" s="4" t="str">
        <f>VLOOKUP(B76,'[1]LISTADO ATM'!$A$2:$C$817,3,0)</f>
        <v>NORTE</v>
      </c>
      <c r="B76" s="4">
        <v>154</v>
      </c>
      <c r="C76" s="10" t="str">
        <f>VLOOKUP(B76,'[1]LISTADO ATM'!$A$2:$B$816,2,0)</f>
        <v xml:space="preserve">ATM Oficina Sánchez </v>
      </c>
      <c r="D76" s="27" t="s">
        <v>18</v>
      </c>
      <c r="E76" s="28"/>
    </row>
    <row r="77" spans="1:5" ht="18" x14ac:dyDescent="0.25">
      <c r="A77" s="4" t="str">
        <f>VLOOKUP(B77,'[1]LISTADO ATM'!$A$2:$C$817,3,0)</f>
        <v>NORTE</v>
      </c>
      <c r="B77" s="4">
        <v>172</v>
      </c>
      <c r="C77" s="10" t="str">
        <f>VLOOKUP(B77,'[1]LISTADO ATM'!$A$2:$B$816,2,0)</f>
        <v xml:space="preserve">ATM UNP Guaucí </v>
      </c>
      <c r="D77" s="27" t="s">
        <v>19</v>
      </c>
      <c r="E77" s="28"/>
    </row>
    <row r="78" spans="1:5" ht="18" x14ac:dyDescent="0.25">
      <c r="A78" s="4" t="str">
        <f>VLOOKUP(B78,'[1]LISTADO ATM'!$A$2:$C$817,3,0)</f>
        <v>SUR</v>
      </c>
      <c r="B78" s="4">
        <v>182</v>
      </c>
      <c r="C78" s="10" t="str">
        <f>VLOOKUP(B78,'[1]LISTADO ATM'!$A$2:$B$816,2,0)</f>
        <v xml:space="preserve">ATM Barahona Comb </v>
      </c>
      <c r="D78" s="27" t="s">
        <v>19</v>
      </c>
      <c r="E78" s="28"/>
    </row>
    <row r="79" spans="1:5" ht="18" x14ac:dyDescent="0.25">
      <c r="A79" s="4" t="str">
        <f>VLOOKUP(B79,'[1]LISTADO ATM'!$A$2:$C$817,3,0)</f>
        <v>SUR</v>
      </c>
      <c r="B79" s="4">
        <v>249</v>
      </c>
      <c r="C79" s="10" t="str">
        <f>VLOOKUP(B79,'[1]LISTADO ATM'!$A$2:$B$816,2,0)</f>
        <v xml:space="preserve">ATM Banco Agrícola Neiba </v>
      </c>
      <c r="D79" s="27" t="s">
        <v>19</v>
      </c>
      <c r="E79" s="28"/>
    </row>
    <row r="80" spans="1:5" ht="18" x14ac:dyDescent="0.25">
      <c r="A80" s="4" t="str">
        <f>VLOOKUP(B80,'[1]LISTADO ATM'!$A$2:$C$817,3,0)</f>
        <v>NORTE</v>
      </c>
      <c r="B80" s="4">
        <v>290</v>
      </c>
      <c r="C80" s="10" t="str">
        <f>VLOOKUP(B80,'[1]LISTADO ATM'!$A$2:$B$816,2,0)</f>
        <v xml:space="preserve">ATM Oficina San Francisco de Macorís </v>
      </c>
      <c r="D80" s="27" t="s">
        <v>18</v>
      </c>
      <c r="E80" s="28"/>
    </row>
    <row r="81" spans="1:5" ht="18" x14ac:dyDescent="0.25">
      <c r="A81" s="4" t="str">
        <f>VLOOKUP(B81,'[1]LISTADO ATM'!$A$2:$C$817,3,0)</f>
        <v>ESTE</v>
      </c>
      <c r="B81" s="4">
        <v>293</v>
      </c>
      <c r="C81" s="10" t="str">
        <f>VLOOKUP(B81,'[1]LISTADO ATM'!$A$2:$B$816,2,0)</f>
        <v xml:space="preserve">ATM S/M Nueva Visión (San Pedro) </v>
      </c>
      <c r="D81" s="27" t="s">
        <v>18</v>
      </c>
      <c r="E81" s="28"/>
    </row>
    <row r="82" spans="1:5" ht="18" x14ac:dyDescent="0.25">
      <c r="A82" s="4" t="str">
        <f>VLOOKUP(B82,'[1]LISTADO ATM'!$A$2:$C$817,3,0)</f>
        <v>DISTRITO NACIONAL</v>
      </c>
      <c r="B82" s="4">
        <v>325</v>
      </c>
      <c r="C82" s="10" t="str">
        <f>VLOOKUP(B82,'[1]LISTADO ATM'!$A$2:$B$816,2,0)</f>
        <v>ATM Casa Edwin</v>
      </c>
      <c r="D82" s="27" t="s">
        <v>19</v>
      </c>
      <c r="E82" s="28"/>
    </row>
    <row r="83" spans="1:5" ht="18" x14ac:dyDescent="0.25">
      <c r="A83" s="4" t="str">
        <f>VLOOKUP(B83,'[1]LISTADO ATM'!$A$2:$C$817,3,0)</f>
        <v>ESTE</v>
      </c>
      <c r="B83" s="4">
        <v>399</v>
      </c>
      <c r="C83" s="10" t="str">
        <f>VLOOKUP(B83,'[1]LISTADO ATM'!$A$2:$B$816,2,0)</f>
        <v xml:space="preserve">ATM Oficina La Romana II </v>
      </c>
      <c r="D83" s="27" t="s">
        <v>19</v>
      </c>
      <c r="E83" s="28"/>
    </row>
    <row r="84" spans="1:5" ht="18" x14ac:dyDescent="0.25">
      <c r="A84" s="4" t="str">
        <f>VLOOKUP(B84,'[1]LISTADO ATM'!$A$2:$C$817,3,0)</f>
        <v>DISTRITO NACIONAL</v>
      </c>
      <c r="B84" s="4">
        <v>410</v>
      </c>
      <c r="C84" s="10" t="str">
        <f>VLOOKUP(B84,'[1]LISTADO ATM'!$A$2:$B$816,2,0)</f>
        <v xml:space="preserve">ATM Oficina Las Palmas de Herrera II </v>
      </c>
      <c r="D84" s="27" t="s">
        <v>19</v>
      </c>
      <c r="E84" s="28"/>
    </row>
    <row r="85" spans="1:5" ht="18" x14ac:dyDescent="0.25">
      <c r="A85" s="4" t="str">
        <f>VLOOKUP(B85,'[1]LISTADO ATM'!$A$2:$C$817,3,0)</f>
        <v>NORTE</v>
      </c>
      <c r="B85" s="4">
        <v>411</v>
      </c>
      <c r="C85" s="10" t="str">
        <f>VLOOKUP(B85,'[1]LISTADO ATM'!$A$2:$B$816,2,0)</f>
        <v xml:space="preserve">ATM UNP Piedra Blanca </v>
      </c>
      <c r="D85" s="27" t="s">
        <v>19</v>
      </c>
      <c r="E85" s="28"/>
    </row>
    <row r="86" spans="1:5" ht="18" x14ac:dyDescent="0.25">
      <c r="A86" s="4" t="str">
        <f>VLOOKUP(B86,'[1]LISTADO ATM'!$A$2:$C$817,3,0)</f>
        <v>ESTE</v>
      </c>
      <c r="B86" s="4">
        <v>429</v>
      </c>
      <c r="C86" s="10" t="str">
        <f>VLOOKUP(B86,'[1]LISTADO ATM'!$A$2:$B$816,2,0)</f>
        <v xml:space="preserve">ATM Oficina Jumbo La Romana </v>
      </c>
      <c r="D86" s="27" t="s">
        <v>18</v>
      </c>
      <c r="E86" s="28"/>
    </row>
    <row r="87" spans="1:5" ht="18" x14ac:dyDescent="0.25">
      <c r="A87" s="4" t="str">
        <f>VLOOKUP(B87,'[1]LISTADO ATM'!$A$2:$C$817,3,0)</f>
        <v>NORTE</v>
      </c>
      <c r="B87" s="4">
        <v>432</v>
      </c>
      <c r="C87" s="10" t="str">
        <f>VLOOKUP(B87,'[1]LISTADO ATM'!$A$2:$B$816,2,0)</f>
        <v xml:space="preserve">ATM Oficina Puerto Plata II </v>
      </c>
      <c r="D87" s="27" t="s">
        <v>19</v>
      </c>
      <c r="E87" s="28"/>
    </row>
    <row r="88" spans="1:5" ht="18" x14ac:dyDescent="0.25">
      <c r="A88" s="4" t="str">
        <f>VLOOKUP(B88,'[1]LISTADO ATM'!$A$2:$C$817,3,0)</f>
        <v>DISTRITO NACIONAL</v>
      </c>
      <c r="B88" s="4">
        <v>449</v>
      </c>
      <c r="C88" s="10" t="str">
        <f>VLOOKUP(B88,'[1]LISTADO ATM'!$A$2:$B$816,2,0)</f>
        <v>ATM Autobanco Lope de Vega II</v>
      </c>
      <c r="D88" s="27" t="s">
        <v>19</v>
      </c>
      <c r="E88" s="28"/>
    </row>
    <row r="89" spans="1:5" ht="18" x14ac:dyDescent="0.25">
      <c r="A89" s="4" t="e">
        <f>VLOOKUP(B89,'[1]LISTADO ATM'!$A$2:$C$817,3,0)</f>
        <v>#N/A</v>
      </c>
      <c r="B89" s="4">
        <v>497</v>
      </c>
      <c r="C89" s="10" t="e">
        <f>VLOOKUP(B89,'[1]LISTADO ATM'!$A$2:$B$816,2,0)</f>
        <v>#N/A</v>
      </c>
      <c r="D89" s="27" t="s">
        <v>19</v>
      </c>
      <c r="E89" s="28"/>
    </row>
    <row r="90" spans="1:5" ht="18" x14ac:dyDescent="0.25">
      <c r="A90" s="4" t="str">
        <f>VLOOKUP(B90,'[1]LISTADO ATM'!$A$2:$C$817,3,0)</f>
        <v>DISTRITO NACIONAL</v>
      </c>
      <c r="B90" s="4">
        <v>541</v>
      </c>
      <c r="C90" s="10" t="str">
        <f>VLOOKUP(B90,'[1]LISTADO ATM'!$A$2:$B$816,2,0)</f>
        <v xml:space="preserve">ATM Oficina Sambil II </v>
      </c>
      <c r="D90" s="27" t="s">
        <v>19</v>
      </c>
      <c r="E90" s="28"/>
    </row>
    <row r="91" spans="1:5" ht="18" x14ac:dyDescent="0.25">
      <c r="A91" s="4" t="str">
        <f>VLOOKUP(B91,'[1]LISTADO ATM'!$A$2:$C$817,3,0)</f>
        <v>NORTE</v>
      </c>
      <c r="B91" s="4">
        <v>604</v>
      </c>
      <c r="C91" s="10" t="str">
        <f>VLOOKUP(B91,'[1]LISTADO ATM'!$A$2:$B$816,2,0)</f>
        <v xml:space="preserve">ATM Oficina Estancia Nueva (Moca) </v>
      </c>
      <c r="D91" s="27" t="s">
        <v>18</v>
      </c>
      <c r="E91" s="28"/>
    </row>
    <row r="92" spans="1:5" ht="18" x14ac:dyDescent="0.25">
      <c r="A92" s="4" t="str">
        <f>VLOOKUP(B92,'[1]LISTADO ATM'!$A$2:$C$817,3,0)</f>
        <v>ESTE</v>
      </c>
      <c r="B92" s="4">
        <v>612</v>
      </c>
      <c r="C92" s="10" t="str">
        <f>VLOOKUP(B92,'[1]LISTADO ATM'!$A$2:$B$816,2,0)</f>
        <v xml:space="preserve">ATM Plaza Orense (La Romana) </v>
      </c>
      <c r="D92" s="27" t="s">
        <v>19</v>
      </c>
      <c r="E92" s="28"/>
    </row>
    <row r="93" spans="1:5" ht="18" x14ac:dyDescent="0.25">
      <c r="A93" s="4" t="str">
        <f>VLOOKUP(B93,'[1]LISTADO ATM'!$A$2:$C$817,3,0)</f>
        <v>NORTE</v>
      </c>
      <c r="B93" s="4">
        <v>712</v>
      </c>
      <c r="C93" s="10" t="str">
        <f>VLOOKUP(B93,'[1]LISTADO ATM'!$A$2:$B$816,2,0)</f>
        <v xml:space="preserve">ATM Oficina Imbert </v>
      </c>
      <c r="D93" s="27" t="s">
        <v>19</v>
      </c>
      <c r="E93" s="28"/>
    </row>
    <row r="94" spans="1:5" ht="18" x14ac:dyDescent="0.25">
      <c r="A94" s="4" t="str">
        <f>VLOOKUP(B94,'[1]LISTADO ATM'!$A$2:$C$817,3,0)</f>
        <v>NORTE</v>
      </c>
      <c r="B94" s="4">
        <v>720</v>
      </c>
      <c r="C94" s="10" t="str">
        <f>VLOOKUP(B94,'[1]LISTADO ATM'!$A$2:$B$816,2,0)</f>
        <v xml:space="preserve">ATM OMSA (Santiago) </v>
      </c>
      <c r="D94" s="27" t="s">
        <v>19</v>
      </c>
      <c r="E94" s="28"/>
    </row>
    <row r="95" spans="1:5" ht="18" x14ac:dyDescent="0.25">
      <c r="A95" s="4" t="str">
        <f>VLOOKUP(B95,'[1]LISTADO ATM'!$A$2:$C$817,3,0)</f>
        <v>NORTE</v>
      </c>
      <c r="B95" s="4">
        <v>736</v>
      </c>
      <c r="C95" s="10" t="str">
        <f>VLOOKUP(B95,'[1]LISTADO ATM'!$A$2:$B$816,2,0)</f>
        <v xml:space="preserve">ATM Oficina Puerto Plata I </v>
      </c>
      <c r="D95" s="27" t="s">
        <v>33</v>
      </c>
      <c r="E95" s="28"/>
    </row>
    <row r="96" spans="1:5" ht="18" x14ac:dyDescent="0.25">
      <c r="A96" s="4" t="str">
        <f>VLOOKUP(B96,'[1]LISTADO ATM'!$A$2:$C$817,3,0)</f>
        <v>NORTE</v>
      </c>
      <c r="B96" s="4">
        <v>877</v>
      </c>
      <c r="C96" s="10" t="str">
        <f>VLOOKUP(B96,'[1]LISTADO ATM'!$A$2:$B$816,2,0)</f>
        <v xml:space="preserve">ATM Estación Los Samanes (Ranchito, La Vega) </v>
      </c>
      <c r="D96" s="27" t="s">
        <v>19</v>
      </c>
      <c r="E96" s="28"/>
    </row>
    <row r="97" spans="1:5" ht="18" x14ac:dyDescent="0.25">
      <c r="A97" s="4" t="str">
        <f>VLOOKUP(B97,'[1]LISTADO ATM'!$A$2:$C$817,3,0)</f>
        <v>DISTRITO NACIONAL</v>
      </c>
      <c r="B97" s="4">
        <v>884</v>
      </c>
      <c r="C97" s="10" t="str">
        <f>VLOOKUP(B97,'[1]LISTADO ATM'!$A$2:$B$816,2,0)</f>
        <v xml:space="preserve">ATM UNP Olé Sabana Perdida </v>
      </c>
      <c r="D97" s="27" t="s">
        <v>18</v>
      </c>
      <c r="E97" s="28"/>
    </row>
    <row r="98" spans="1:5" ht="18" x14ac:dyDescent="0.25">
      <c r="A98" s="4" t="str">
        <f>VLOOKUP(B98,'[1]LISTADO ATM'!$A$2:$C$817,3,0)</f>
        <v>DISTRITO NACIONAL</v>
      </c>
      <c r="B98" s="4">
        <v>889</v>
      </c>
      <c r="C98" s="10" t="str">
        <f>VLOOKUP(B98,'[1]LISTADO ATM'!$A$2:$B$816,2,0)</f>
        <v>ATM Oficina Plaza Lama Máximo Gómez II</v>
      </c>
      <c r="D98" s="27" t="s">
        <v>19</v>
      </c>
      <c r="E98" s="28"/>
    </row>
    <row r="99" spans="1:5" ht="18" x14ac:dyDescent="0.25">
      <c r="A99" s="4" t="str">
        <f>VLOOKUP(B99,'[1]LISTADO ATM'!$A$2:$C$817,3,0)</f>
        <v>DISTRITO NACIONAL</v>
      </c>
      <c r="B99" s="4">
        <v>908</v>
      </c>
      <c r="C99" s="10" t="str">
        <f>VLOOKUP(B99,'[1]LISTADO ATM'!$A$2:$B$816,2,0)</f>
        <v xml:space="preserve">ATM Oficina Plaza Botánika </v>
      </c>
      <c r="D99" s="27" t="s">
        <v>19</v>
      </c>
      <c r="E99" s="28"/>
    </row>
    <row r="100" spans="1:5" ht="18" x14ac:dyDescent="0.25">
      <c r="A100" s="4" t="str">
        <f>VLOOKUP(B100,'[1]LISTADO ATM'!$A$2:$C$817,3,0)</f>
        <v>DISTRITO NACIONAL</v>
      </c>
      <c r="B100" s="4">
        <v>911</v>
      </c>
      <c r="C100" s="10" t="str">
        <f>VLOOKUP(B100,'[1]LISTADO ATM'!$A$2:$B$816,2,0)</f>
        <v xml:space="preserve">ATM Oficina Venezuela II </v>
      </c>
      <c r="D100" s="27" t="s">
        <v>33</v>
      </c>
      <c r="E100" s="28"/>
    </row>
    <row r="101" spans="1:5" ht="18" x14ac:dyDescent="0.25">
      <c r="A101" s="4" t="str">
        <f>VLOOKUP(B101,'[1]LISTADO ATM'!$A$2:$C$817,3,0)</f>
        <v>NORTE</v>
      </c>
      <c r="B101" s="4">
        <v>985</v>
      </c>
      <c r="C101" s="10" t="str">
        <f>VLOOKUP(B101,'[1]LISTADO ATM'!$A$2:$B$816,2,0)</f>
        <v xml:space="preserve">ATM Oficina Dajabón II </v>
      </c>
      <c r="D101" s="27" t="s">
        <v>18</v>
      </c>
      <c r="E101" s="28"/>
    </row>
    <row r="102" spans="1:5" ht="18" x14ac:dyDescent="0.25">
      <c r="A102" s="4" t="str">
        <f>VLOOKUP(B102,'[1]LISTADO ATM'!$A$2:$C$817,3,0)</f>
        <v>NORTE</v>
      </c>
      <c r="B102" s="4">
        <v>432</v>
      </c>
      <c r="C102" s="10" t="str">
        <f>VLOOKUP(B102,'[1]LISTADO ATM'!$A$2:$B$816,2,0)</f>
        <v xml:space="preserve">ATM Oficina Puerto Plata II </v>
      </c>
      <c r="D102" s="27" t="s">
        <v>19</v>
      </c>
      <c r="E102" s="28"/>
    </row>
    <row r="103" spans="1:5" ht="18.75" thickBot="1" x14ac:dyDescent="0.3">
      <c r="A103" s="7" t="s">
        <v>12</v>
      </c>
      <c r="B103" s="15">
        <f>COUNT(B58:B102)</f>
        <v>45</v>
      </c>
      <c r="C103" s="13"/>
      <c r="D103" s="29"/>
      <c r="E103" s="30"/>
    </row>
  </sheetData>
  <mergeCells count="57">
    <mergeCell ref="D101:E101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A1:E1"/>
    <mergeCell ref="A8:E8"/>
    <mergeCell ref="A2:E2"/>
    <mergeCell ref="A3:E3"/>
    <mergeCell ref="A44:E44"/>
    <mergeCell ref="C11:E11"/>
    <mergeCell ref="A13:E13"/>
    <mergeCell ref="A53:B53"/>
    <mergeCell ref="A54:B54"/>
    <mergeCell ref="A56:E56"/>
    <mergeCell ref="D66:E66"/>
    <mergeCell ref="D67:E67"/>
    <mergeCell ref="D57:E57"/>
    <mergeCell ref="D62:E62"/>
    <mergeCell ref="D63:E63"/>
    <mergeCell ref="D65:E65"/>
    <mergeCell ref="D58:E58"/>
    <mergeCell ref="D59:E59"/>
    <mergeCell ref="D60:E60"/>
    <mergeCell ref="D61:E61"/>
    <mergeCell ref="D64:E64"/>
    <mergeCell ref="D73:E73"/>
    <mergeCell ref="D102:E102"/>
    <mergeCell ref="D103:E103"/>
    <mergeCell ref="D68:E68"/>
    <mergeCell ref="D69:E69"/>
    <mergeCell ref="D70:E70"/>
    <mergeCell ref="D71:E71"/>
    <mergeCell ref="D72:E72"/>
    <mergeCell ref="D74:E74"/>
    <mergeCell ref="D75:E75"/>
    <mergeCell ref="D76:E76"/>
    <mergeCell ref="D77:E77"/>
    <mergeCell ref="D78:E78"/>
    <mergeCell ref="D79:E79"/>
    <mergeCell ref="D80:E80"/>
  </mergeCells>
  <phoneticPr fontId="11" type="noConversion"/>
  <conditionalFormatting sqref="B104:B1048576">
    <cfRule type="duplicateValues" dxfId="92" priority="105"/>
    <cfRule type="duplicateValues" dxfId="91" priority="149"/>
    <cfRule type="duplicateValues" dxfId="90" priority="150"/>
  </conditionalFormatting>
  <conditionalFormatting sqref="E104:E1048576">
    <cfRule type="duplicateValues" dxfId="89" priority="148"/>
  </conditionalFormatting>
  <conditionalFormatting sqref="B103 B58:B101 B1:B3 B5:B6 B8 B42:B44 B46:B56 B10:B28">
    <cfRule type="duplicateValues" dxfId="88" priority="87"/>
    <cfRule type="duplicateValues" dxfId="87" priority="102"/>
    <cfRule type="duplicateValues" dxfId="86" priority="103"/>
  </conditionalFormatting>
  <conditionalFormatting sqref="E103 E1:E8 E42:E44 E46:E47 E10:E28 E50:E59">
    <cfRule type="duplicateValues" dxfId="85" priority="101"/>
  </conditionalFormatting>
  <conditionalFormatting sqref="E60">
    <cfRule type="duplicateValues" dxfId="84" priority="100"/>
  </conditionalFormatting>
  <conditionalFormatting sqref="E61">
    <cfRule type="duplicateValues" dxfId="83" priority="99"/>
  </conditionalFormatting>
  <conditionalFormatting sqref="E62">
    <cfRule type="duplicateValues" dxfId="82" priority="98"/>
  </conditionalFormatting>
  <conditionalFormatting sqref="E63">
    <cfRule type="duplicateValues" dxfId="81" priority="97"/>
  </conditionalFormatting>
  <conditionalFormatting sqref="E64">
    <cfRule type="duplicateValues" dxfId="80" priority="96"/>
  </conditionalFormatting>
  <conditionalFormatting sqref="E65">
    <cfRule type="duplicateValues" dxfId="79" priority="95"/>
  </conditionalFormatting>
  <conditionalFormatting sqref="E66">
    <cfRule type="duplicateValues" dxfId="78" priority="94"/>
  </conditionalFormatting>
  <conditionalFormatting sqref="E67">
    <cfRule type="duplicateValues" dxfId="77" priority="93"/>
  </conditionalFormatting>
  <conditionalFormatting sqref="E68">
    <cfRule type="duplicateValues" dxfId="76" priority="92"/>
  </conditionalFormatting>
  <conditionalFormatting sqref="E69">
    <cfRule type="duplicateValues" dxfId="75" priority="91"/>
  </conditionalFormatting>
  <conditionalFormatting sqref="E70">
    <cfRule type="duplicateValues" dxfId="74" priority="90"/>
  </conditionalFormatting>
  <conditionalFormatting sqref="E71">
    <cfRule type="duplicateValues" dxfId="73" priority="89"/>
  </conditionalFormatting>
  <conditionalFormatting sqref="B29:B30">
    <cfRule type="duplicateValues" dxfId="72" priority="83"/>
    <cfRule type="duplicateValues" dxfId="71" priority="84"/>
    <cfRule type="duplicateValues" dxfId="70" priority="85"/>
  </conditionalFormatting>
  <conditionalFormatting sqref="B29:B30">
    <cfRule type="duplicateValues" dxfId="69" priority="82"/>
  </conditionalFormatting>
  <conditionalFormatting sqref="E30">
    <cfRule type="duplicateValues" dxfId="68" priority="81"/>
  </conditionalFormatting>
  <conditionalFormatting sqref="E30">
    <cfRule type="duplicateValues" dxfId="67" priority="78"/>
    <cfRule type="duplicateValues" dxfId="66" priority="79"/>
    <cfRule type="duplicateValues" dxfId="65" priority="80"/>
  </conditionalFormatting>
  <conditionalFormatting sqref="E30">
    <cfRule type="duplicateValues" dxfId="64" priority="76"/>
    <cfRule type="duplicateValues" dxfId="63" priority="77"/>
  </conditionalFormatting>
  <conditionalFormatting sqref="E29:E30">
    <cfRule type="duplicateValues" dxfId="62" priority="75"/>
  </conditionalFormatting>
  <conditionalFormatting sqref="E29:E30">
    <cfRule type="duplicateValues" dxfId="61" priority="74"/>
  </conditionalFormatting>
  <conditionalFormatting sqref="E29:E30">
    <cfRule type="duplicateValues" dxfId="60" priority="71"/>
    <cfRule type="duplicateValues" dxfId="59" priority="72"/>
    <cfRule type="duplicateValues" dxfId="58" priority="73"/>
  </conditionalFormatting>
  <conditionalFormatting sqref="E29:E30">
    <cfRule type="duplicateValues" dxfId="57" priority="69"/>
    <cfRule type="duplicateValues" dxfId="56" priority="70"/>
  </conditionalFormatting>
  <conditionalFormatting sqref="E29:E30">
    <cfRule type="duplicateValues" dxfId="55" priority="68"/>
  </conditionalFormatting>
  <conditionalFormatting sqref="E41 E31:E38">
    <cfRule type="duplicateValues" dxfId="54" priority="63"/>
  </conditionalFormatting>
  <conditionalFormatting sqref="E31:E38">
    <cfRule type="duplicateValues" dxfId="53" priority="62"/>
  </conditionalFormatting>
  <conditionalFormatting sqref="E41 E31:E38">
    <cfRule type="duplicateValues" dxfId="52" priority="59"/>
    <cfRule type="duplicateValues" dxfId="51" priority="60"/>
    <cfRule type="duplicateValues" dxfId="50" priority="61"/>
  </conditionalFormatting>
  <conditionalFormatting sqref="E41 E31:E38">
    <cfRule type="duplicateValues" dxfId="49" priority="57"/>
    <cfRule type="duplicateValues" dxfId="48" priority="58"/>
  </conditionalFormatting>
  <conditionalFormatting sqref="E31:E38">
    <cfRule type="duplicateValues" dxfId="47" priority="56"/>
  </conditionalFormatting>
  <conditionalFormatting sqref="B102">
    <cfRule type="duplicateValues" dxfId="46" priority="48"/>
    <cfRule type="duplicateValues" dxfId="45" priority="50"/>
    <cfRule type="duplicateValues" dxfId="44" priority="51"/>
  </conditionalFormatting>
  <conditionalFormatting sqref="E102">
    <cfRule type="duplicateValues" dxfId="43" priority="49"/>
  </conditionalFormatting>
  <conditionalFormatting sqref="E74">
    <cfRule type="duplicateValues" dxfId="42" priority="38"/>
  </conditionalFormatting>
  <conditionalFormatting sqref="E75">
    <cfRule type="duplicateValues" dxfId="41" priority="37"/>
  </conditionalFormatting>
  <conditionalFormatting sqref="E76">
    <cfRule type="duplicateValues" dxfId="40" priority="36"/>
  </conditionalFormatting>
  <conditionalFormatting sqref="E77">
    <cfRule type="duplicateValues" dxfId="39" priority="35"/>
  </conditionalFormatting>
  <conditionalFormatting sqref="E78">
    <cfRule type="duplicateValues" dxfId="38" priority="34"/>
  </conditionalFormatting>
  <conditionalFormatting sqref="E79">
    <cfRule type="duplicateValues" dxfId="37" priority="33"/>
  </conditionalFormatting>
  <conditionalFormatting sqref="E80">
    <cfRule type="duplicateValues" dxfId="36" priority="32"/>
  </conditionalFormatting>
  <conditionalFormatting sqref="E81">
    <cfRule type="duplicateValues" dxfId="35" priority="31"/>
  </conditionalFormatting>
  <conditionalFormatting sqref="E82">
    <cfRule type="duplicateValues" dxfId="34" priority="30"/>
  </conditionalFormatting>
  <conditionalFormatting sqref="E83">
    <cfRule type="duplicateValues" dxfId="33" priority="29"/>
  </conditionalFormatting>
  <conditionalFormatting sqref="E84">
    <cfRule type="duplicateValues" dxfId="32" priority="28"/>
  </conditionalFormatting>
  <conditionalFormatting sqref="E85">
    <cfRule type="duplicateValues" dxfId="31" priority="27"/>
  </conditionalFormatting>
  <conditionalFormatting sqref="E86">
    <cfRule type="duplicateValues" dxfId="30" priority="26"/>
  </conditionalFormatting>
  <conditionalFormatting sqref="E87">
    <cfRule type="duplicateValues" dxfId="29" priority="25"/>
  </conditionalFormatting>
  <conditionalFormatting sqref="E88">
    <cfRule type="duplicateValues" dxfId="28" priority="24"/>
  </conditionalFormatting>
  <conditionalFormatting sqref="E89">
    <cfRule type="duplicateValues" dxfId="27" priority="23"/>
  </conditionalFormatting>
  <conditionalFormatting sqref="E90">
    <cfRule type="duplicateValues" dxfId="26" priority="22"/>
  </conditionalFormatting>
  <conditionalFormatting sqref="E91">
    <cfRule type="duplicateValues" dxfId="25" priority="21"/>
  </conditionalFormatting>
  <conditionalFormatting sqref="E92">
    <cfRule type="duplicateValues" dxfId="24" priority="20"/>
  </conditionalFormatting>
  <conditionalFormatting sqref="E93">
    <cfRule type="duplicateValues" dxfId="23" priority="19"/>
  </conditionalFormatting>
  <conditionalFormatting sqref="E72">
    <cfRule type="duplicateValues" dxfId="22" priority="180"/>
  </conditionalFormatting>
  <conditionalFormatting sqref="E94">
    <cfRule type="duplicateValues" dxfId="21" priority="18"/>
  </conditionalFormatting>
  <conditionalFormatting sqref="E95">
    <cfRule type="duplicateValues" dxfId="20" priority="16"/>
  </conditionalFormatting>
  <conditionalFormatting sqref="E96">
    <cfRule type="duplicateValues" dxfId="19" priority="15"/>
  </conditionalFormatting>
  <conditionalFormatting sqref="E97">
    <cfRule type="duplicateValues" dxfId="18" priority="14"/>
  </conditionalFormatting>
  <conditionalFormatting sqref="E98">
    <cfRule type="duplicateValues" dxfId="17" priority="13"/>
  </conditionalFormatting>
  <conditionalFormatting sqref="E99">
    <cfRule type="duplicateValues" dxfId="16" priority="12"/>
  </conditionalFormatting>
  <conditionalFormatting sqref="E100">
    <cfRule type="duplicateValues" dxfId="15" priority="11"/>
  </conditionalFormatting>
  <conditionalFormatting sqref="E101">
    <cfRule type="duplicateValues" dxfId="14" priority="10"/>
  </conditionalFormatting>
  <conditionalFormatting sqref="E73">
    <cfRule type="duplicateValues" dxfId="13" priority="207"/>
  </conditionalFormatting>
  <conditionalFormatting sqref="E48:E49">
    <cfRule type="duplicateValues" dxfId="12" priority="9"/>
  </conditionalFormatting>
  <conditionalFormatting sqref="B31:B41">
    <cfRule type="duplicateValues" dxfId="11" priority="234"/>
    <cfRule type="duplicateValues" dxfId="10" priority="235"/>
    <cfRule type="duplicateValues" dxfId="9" priority="236"/>
  </conditionalFormatting>
  <conditionalFormatting sqref="B31:B41">
    <cfRule type="duplicateValues" dxfId="8" priority="240"/>
  </conditionalFormatting>
  <conditionalFormatting sqref="E39:E40">
    <cfRule type="duplicateValues" dxfId="7" priority="8"/>
  </conditionalFormatting>
  <conditionalFormatting sqref="E39:E40">
    <cfRule type="duplicateValues" dxfId="6" priority="7"/>
  </conditionalFormatting>
  <conditionalFormatting sqref="E39:E40">
    <cfRule type="duplicateValues" dxfId="5" priority="4"/>
    <cfRule type="duplicateValues" dxfId="4" priority="5"/>
    <cfRule type="duplicateValues" dxfId="3" priority="6"/>
  </conditionalFormatting>
  <conditionalFormatting sqref="E39:E40">
    <cfRule type="duplicateValues" dxfId="2" priority="2"/>
    <cfRule type="duplicateValues" dxfId="1" priority="3"/>
  </conditionalFormatting>
  <conditionalFormatting sqref="E39:E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2021-02-16T10:03:51Z</dcterms:modified>
</cp:coreProperties>
</file>