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8\"/>
    </mc:Choice>
  </mc:AlternateContent>
  <bookViews>
    <workbookView xWindow="0" yWindow="0" windowWidth="23040" windowHeight="91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" l="1"/>
  <c r="B34" i="1"/>
  <c r="A31" i="1"/>
  <c r="C31" i="1"/>
  <c r="A33" i="1"/>
  <c r="C33" i="1"/>
  <c r="A21" i="1"/>
  <c r="A22" i="1"/>
  <c r="A23" i="1"/>
  <c r="C21" i="1"/>
  <c r="C22" i="1"/>
  <c r="C23" i="1"/>
  <c r="B25" i="1" l="1"/>
  <c r="B11" i="1"/>
  <c r="C10" i="1" l="1"/>
  <c r="A10" i="1"/>
  <c r="B49" i="1"/>
  <c r="C45" i="1"/>
  <c r="A45" i="1"/>
  <c r="C44" i="1"/>
  <c r="A44" i="1"/>
  <c r="C48" i="1"/>
  <c r="A48" i="1"/>
  <c r="C43" i="1"/>
  <c r="A43" i="1"/>
  <c r="C42" i="1"/>
  <c r="A42" i="1"/>
  <c r="C20" i="1"/>
  <c r="A20" i="1"/>
  <c r="C19" i="1"/>
  <c r="A19" i="1"/>
  <c r="C18" i="1"/>
  <c r="A18" i="1"/>
  <c r="C17" i="1"/>
  <c r="A17" i="1"/>
  <c r="C41" i="1" l="1"/>
  <c r="A41" i="1"/>
  <c r="C47" i="1"/>
  <c r="A47" i="1"/>
  <c r="C46" i="1"/>
  <c r="A46" i="1"/>
  <c r="C30" i="1"/>
  <c r="A30" i="1"/>
  <c r="C29" i="1"/>
  <c r="A29" i="1"/>
  <c r="A37" i="1"/>
  <c r="C16" i="1"/>
  <c r="A16" i="1"/>
  <c r="C15" i="1"/>
  <c r="A15" i="1"/>
  <c r="C24" i="1"/>
  <c r="A24" i="1"/>
</calcChain>
</file>

<file path=xl/sharedStrings.xml><?xml version="1.0" encoding="utf-8"?>
<sst xmlns="http://schemas.openxmlformats.org/spreadsheetml/2006/main" count="63" uniqueCount="26">
  <si>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</si>
  <si>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</si>
  <si>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</si>
  <si>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</si>
  <si>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</si>
  <si>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</si>
  <si>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</si>
  <si>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</si>
  <si>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</si>
  <si>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</si>
  <si>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</si>
  <si>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</si>
  <si>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</si>
  <si>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</si>
  <si>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</si>
  <si>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</si>
  <si>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</si>
  <si>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</si>
  <si>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 xml:space="preserve">3 Gavetas Vacías  </t>
  </si>
  <si>
    <t>2 Gavetas Vacías  Y 1 Fallando</t>
  </si>
  <si>
    <t>335795308</t>
  </si>
  <si>
    <t>335795325</t>
  </si>
  <si>
    <t>335795364</t>
  </si>
  <si>
    <t>335795413</t>
  </si>
  <si>
    <t>335795710</t>
  </si>
  <si>
    <t>S/M Bravo Hipca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</si>
</sst>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zoomScale="90" zoomScaleNormal="90" workbookViewId="0">
      <selection activeCell="B49" sqref="B49"/>
    </sheetView>
  </sheetViews>
  <sheetFormatPr baseColWidth="10" defaultColWidth="52.6640625" defaultRowHeight="14.4" x14ac:dyDescent="0.3"/>
  <cols>
    <col min="1" max="1" width="25.5546875" bestFit="1" customWidth="1"/>
    <col min="2" max="2" width="17.109375" style="9" bestFit="1" customWidth="1"/>
    <col min="3" max="3" width="46.6640625" bestFit="1" customWidth="1"/>
    <col min="4" max="4" width="36.109375" bestFit="1" customWidth="1"/>
    <col min="5" max="5" width="20" customWidth="1"/>
  </cols>
  <sheetData>
    <row r="1" spans="1:5" ht="23.4" x14ac:dyDescent="0.3">
      <c r="A1" s="38" t="s">
        <v>0</v>
      </c>
      <c r="B1" s="39"/>
      <c r="C1" s="39"/>
      <c r="D1" s="39"/>
      <c r="E1" s="40"/>
    </row>
    <row r="2" spans="1:5" ht="23.4" x14ac:dyDescent="0.3">
      <c r="A2" s="38" t="s">
        <v>1</v>
      </c>
      <c r="B2" s="39"/>
      <c r="C2" s="39"/>
      <c r="D2" s="39"/>
      <c r="E2" s="40"/>
    </row>
    <row r="3" spans="1:5" ht="26.4" x14ac:dyDescent="0.3">
      <c r="A3" s="42" t="s">
        <v>0</v>
      </c>
      <c r="B3" s="43"/>
      <c r="C3" s="43"/>
      <c r="D3" s="43"/>
      <c r="E3" s="44"/>
    </row>
    <row r="4" spans="1:5" ht="17.399999999999999" x14ac:dyDescent="0.3">
      <c r="B4" s="1"/>
      <c r="C4" s="1"/>
      <c r="D4" s="1"/>
      <c r="E4" s="22"/>
    </row>
    <row r="5" spans="1:5" ht="18" thickBot="1" x14ac:dyDescent="0.35">
      <c r="A5" s="19" t="s">
        <v>2</v>
      </c>
      <c r="B5" s="21">
        <v>44244.708333333336</v>
      </c>
      <c r="C5" s="20"/>
      <c r="D5" s="1"/>
      <c r="E5" s="23"/>
    </row>
    <row r="6" spans="1:5" ht="18" thickBot="1" x14ac:dyDescent="0.35">
      <c r="A6" s="19" t="s">
        <v>3</v>
      </c>
      <c r="B6" s="21">
        <v>44245.25</v>
      </c>
      <c r="C6" s="20"/>
      <c r="D6" s="1"/>
      <c r="E6" s="23"/>
    </row>
    <row r="7" spans="1:5" ht="17.399999999999999" x14ac:dyDescent="0.3">
      <c r="B7" s="1"/>
      <c r="C7" s="1"/>
      <c r="D7" s="1"/>
      <c r="E7" s="25"/>
    </row>
    <row r="8" spans="1:5" ht="17.399999999999999" x14ac:dyDescent="0.3">
      <c r="A8" s="41" t="s">
        <v>4</v>
      </c>
      <c r="B8" s="41"/>
      <c r="C8" s="41"/>
      <c r="D8" s="41"/>
      <c r="E8" s="41"/>
    </row>
    <row r="9" spans="1:5" ht="18.600000000000001" customHeight="1" x14ac:dyDescent="0.3">
      <c r="A9" s="2" t="s">
        <v>5</v>
      </c>
      <c r="B9" s="2" t="s">
        <v>6</v>
      </c>
      <c r="C9" s="3" t="s">
        <v>7</v>
      </c>
      <c r="D9" s="24" t="s">
        <v>8</v>
      </c>
      <c r="E9" s="26" t="s">
        <v>9</v>
      </c>
    </row>
    <row r="10" spans="1:5" ht="17.399999999999999" x14ac:dyDescent="0.3">
      <c r="A10" s="10" t="e">
        <f>VLOOKUP(B10,'[1]LISTADO ATM'!$A$2:$C$817,3,0)</f>
        <v>#N/A</v>
      </c>
      <c r="B10" s="4"/>
      <c r="C10" s="10" t="e">
        <f>VLOOKUP(B10,'[1]LISTADO ATM'!$A$2:$B$816,2,0)</f>
        <v>#N/A</v>
      </c>
      <c r="D10" s="16" t="s">
        <v>16</v>
      </c>
      <c r="E10" s="14"/>
    </row>
    <row r="11" spans="1:5" ht="18" thickBot="1" x14ac:dyDescent="0.35">
      <c r="A11" s="7" t="s">
        <v>12</v>
      </c>
      <c r="B11" s="15">
        <f>COUNT(B10:B10)</f>
        <v>0</v>
      </c>
      <c r="C11" s="45"/>
      <c r="D11" s="46"/>
      <c r="E11" s="47"/>
    </row>
    <row r="12" spans="1:5" ht="15" thickBot="1" x14ac:dyDescent="0.35">
      <c r="E12" s="9"/>
    </row>
    <row r="13" spans="1:5" ht="18" thickBot="1" x14ac:dyDescent="0.35">
      <c r="A13" s="27" t="s">
        <v>10</v>
      </c>
      <c r="B13" s="28"/>
      <c r="C13" s="28"/>
      <c r="D13" s="28"/>
      <c r="E13" s="29"/>
    </row>
    <row r="14" spans="1:5" ht="18" customHeight="1" x14ac:dyDescent="0.3">
      <c r="A14" s="2" t="s">
        <v>5</v>
      </c>
      <c r="B14" s="2" t="s">
        <v>6</v>
      </c>
      <c r="C14" s="3" t="s">
        <v>7</v>
      </c>
      <c r="D14" s="3" t="s">
        <v>8</v>
      </c>
      <c r="E14" s="3" t="s">
        <v>9</v>
      </c>
    </row>
    <row r="15" spans="1:5" ht="17.399999999999999" x14ac:dyDescent="0.3">
      <c r="A15" s="10" t="str">
        <f>VLOOKUP(B15,'[1]LISTADO ATM'!$A$2:$C$817,3,0)</f>
        <v>DISTRITO NACIONAL</v>
      </c>
      <c r="B15" s="4">
        <v>648</v>
      </c>
      <c r="C15" s="10" t="str">
        <f>VLOOKUP(B15,'[1]LISTADO ATM'!$A$2:$B$816,2,0)</f>
        <v xml:space="preserve">ATM Hermandad de Pensionados </v>
      </c>
      <c r="D15" s="11" t="s">
        <v>11</v>
      </c>
      <c r="E15" s="14">
        <v>335793938</v>
      </c>
    </row>
    <row r="16" spans="1:5" ht="17.399999999999999" x14ac:dyDescent="0.3">
      <c r="A16" s="10" t="str">
        <f>VLOOKUP(B16,'[1]LISTADO ATM'!$A$2:$C$817,3,0)</f>
        <v>DISTRITO NACIONAL</v>
      </c>
      <c r="B16" s="4">
        <v>734</v>
      </c>
      <c r="C16" s="10" t="str">
        <f>VLOOKUP(B16,'[1]LISTADO ATM'!$A$2:$B$816,2,0)</f>
        <v xml:space="preserve">ATM Oficina Independencia I </v>
      </c>
      <c r="D16" s="11" t="s">
        <v>11</v>
      </c>
      <c r="E16" s="14">
        <v>335794484</v>
      </c>
    </row>
    <row r="17" spans="1:5" ht="17.399999999999999" x14ac:dyDescent="0.3">
      <c r="A17" s="10" t="str">
        <f>VLOOKUP(B17,'[1]LISTADO ATM'!$A$2:$C$817,3,0)</f>
        <v>DISTRITO NACIONAL</v>
      </c>
      <c r="B17" s="4">
        <v>390</v>
      </c>
      <c r="C17" s="10" t="str">
        <f>VLOOKUP(B17,'[1]LISTADO ATM'!$A$2:$B$816,2,0)</f>
        <v xml:space="preserve">ATM Oficina Boca Chica II </v>
      </c>
      <c r="D17" s="11" t="s">
        <v>11</v>
      </c>
      <c r="E17" s="14" t="s">
        <v>20</v>
      </c>
    </row>
    <row r="18" spans="1:5" ht="17.399999999999999" x14ac:dyDescent="0.3">
      <c r="A18" s="10" t="str">
        <f>VLOOKUP(B18,'[1]LISTADO ATM'!$A$2:$C$817,3,0)</f>
        <v>DISTRITO NACIONAL</v>
      </c>
      <c r="B18" s="4">
        <v>562</v>
      </c>
      <c r="C18" s="10" t="str">
        <f>VLOOKUP(B18,'[1]LISTADO ATM'!$A$2:$B$816,2,0)</f>
        <v xml:space="preserve">ATM S/M Jumbo Carretera Mella </v>
      </c>
      <c r="D18" s="11" t="s">
        <v>11</v>
      </c>
      <c r="E18" s="14" t="s">
        <v>21</v>
      </c>
    </row>
    <row r="19" spans="1:5" ht="17.399999999999999" x14ac:dyDescent="0.3">
      <c r="A19" s="10" t="str">
        <f>VLOOKUP(B19,'[1]LISTADO ATM'!$A$2:$C$817,3,0)</f>
        <v>DISTRITO NACIONAL</v>
      </c>
      <c r="B19" s="4">
        <v>655</v>
      </c>
      <c r="C19" s="10" t="str">
        <f>VLOOKUP(B19,'[1]LISTADO ATM'!$A$2:$B$816,2,0)</f>
        <v>ATM Farmacia Sandra</v>
      </c>
      <c r="D19" s="11" t="s">
        <v>11</v>
      </c>
      <c r="E19" s="14" t="s">
        <v>22</v>
      </c>
    </row>
    <row r="20" spans="1:5" ht="17.399999999999999" x14ac:dyDescent="0.3">
      <c r="A20" s="10" t="str">
        <f>VLOOKUP(B20,'[1]LISTADO ATM'!$A$2:$C$817,3,0)</f>
        <v>ESTE</v>
      </c>
      <c r="B20" s="4">
        <v>838</v>
      </c>
      <c r="C20" s="10" t="str">
        <f>VLOOKUP(B20,'[1]LISTADO ATM'!$A$2:$B$816,2,0)</f>
        <v xml:space="preserve">ATM UNP Consuelo </v>
      </c>
      <c r="D20" s="11" t="s">
        <v>11</v>
      </c>
      <c r="E20" s="14" t="s">
        <v>23</v>
      </c>
    </row>
    <row r="21" spans="1:5" ht="17.399999999999999" x14ac:dyDescent="0.3">
      <c r="A21" s="10" t="str">
        <f>VLOOKUP(B21,'[1]LISTADO ATM'!$A$2:$C$817,3,0)</f>
        <v>ESTE</v>
      </c>
      <c r="B21" s="4">
        <v>742</v>
      </c>
      <c r="C21" s="10" t="str">
        <f>VLOOKUP(B21,'[1]LISTADO ATM'!$A$2:$B$816,2,0)</f>
        <v xml:space="preserve">ATM Oficina Plaza del Rey (La Romana) </v>
      </c>
      <c r="D21" s="11" t="s">
        <v>11</v>
      </c>
      <c r="E21" s="14">
        <v>335795998</v>
      </c>
    </row>
    <row r="22" spans="1:5" ht="17.399999999999999" x14ac:dyDescent="0.3">
      <c r="A22" s="10" t="str">
        <f>VLOOKUP(B22,'[1]LISTADO ATM'!$A$2:$C$817,3,0)</f>
        <v>DISTRITO NACIONAL</v>
      </c>
      <c r="B22" s="4">
        <v>354</v>
      </c>
      <c r="C22" s="10" t="str">
        <f>VLOOKUP(B22,'[1]LISTADO ATM'!$A$2:$B$816,2,0)</f>
        <v xml:space="preserve">ATM Oficina Núñez de Cáceres II </v>
      </c>
      <c r="D22" s="11" t="s">
        <v>11</v>
      </c>
      <c r="E22" s="14">
        <v>335796000</v>
      </c>
    </row>
    <row r="23" spans="1:5" ht="17.399999999999999" x14ac:dyDescent="0.3">
      <c r="A23" s="10" t="str">
        <f>VLOOKUP(B23,'[1]LISTADO ATM'!$A$2:$C$817,3,0)</f>
        <v>ESTE</v>
      </c>
      <c r="B23" s="4">
        <v>114</v>
      </c>
      <c r="C23" s="10" t="str">
        <f>VLOOKUP(B23,'[1]LISTADO ATM'!$A$2:$B$816,2,0)</f>
        <v xml:space="preserve">ATM Oficina Hato Mayor </v>
      </c>
      <c r="D23" s="11" t="s">
        <v>11</v>
      </c>
      <c r="E23" s="14">
        <v>335796002</v>
      </c>
    </row>
    <row r="24" spans="1:5" ht="17.399999999999999" x14ac:dyDescent="0.3">
      <c r="A24" s="10" t="str">
        <f>VLOOKUP(B24,'[1]LISTADO ATM'!$A$2:$C$817,3,0)</f>
        <v>DISTRITO NACIONAL</v>
      </c>
      <c r="B24" s="4">
        <v>234</v>
      </c>
      <c r="C24" s="10" t="str">
        <f>VLOOKUP(B24,'[1]LISTADO ATM'!$A$2:$B$816,2,0)</f>
        <v xml:space="preserve">ATM Oficina Boca Chica I </v>
      </c>
      <c r="D24" s="11" t="s">
        <v>11</v>
      </c>
      <c r="E24" s="14" t="s">
        <v>24</v>
      </c>
    </row>
    <row r="25" spans="1:5" ht="18" thickBot="1" x14ac:dyDescent="0.35">
      <c r="A25" s="12" t="s">
        <v>12</v>
      </c>
      <c r="B25" s="15">
        <f>COUNT(B15:B24)</f>
        <v>10</v>
      </c>
      <c r="C25" s="13"/>
      <c r="D25" s="13"/>
      <c r="E25" s="13"/>
    </row>
    <row r="26" spans="1:5" ht="15" thickBot="1" x14ac:dyDescent="0.35">
      <c r="E26" s="9"/>
    </row>
    <row r="27" spans="1:5" ht="18" thickBot="1" x14ac:dyDescent="0.35">
      <c r="A27" s="27" t="s">
        <v>13</v>
      </c>
      <c r="B27" s="28"/>
      <c r="C27" s="28"/>
      <c r="D27" s="28"/>
      <c r="E27" s="29"/>
    </row>
    <row r="28" spans="1:5" ht="17.399999999999999" customHeight="1" x14ac:dyDescent="0.3">
      <c r="A28" s="2" t="s">
        <v>5</v>
      </c>
      <c r="B28" s="2" t="s">
        <v>6</v>
      </c>
      <c r="C28" s="3" t="s">
        <v>7</v>
      </c>
      <c r="D28" s="3" t="s">
        <v>8</v>
      </c>
      <c r="E28" s="3" t="s">
        <v>9</v>
      </c>
    </row>
    <row r="29" spans="1:5" ht="17.399999999999999" x14ac:dyDescent="0.3">
      <c r="A29" s="10" t="str">
        <f>VLOOKUP(B29,'[1]LISTADO ATM'!$A$2:$C$817,3,0)</f>
        <v>DISTRITO NACIONAL</v>
      </c>
      <c r="B29" s="4">
        <v>755</v>
      </c>
      <c r="C29" s="10" t="str">
        <f>VLOOKUP(B29,'[1]LISTADO ATM'!$A$2:$B$816,2,0)</f>
        <v xml:space="preserve">ATM Oficina Galería del Este (Plaza) </v>
      </c>
      <c r="D29" s="17" t="s">
        <v>17</v>
      </c>
      <c r="E29" s="14">
        <v>335793665</v>
      </c>
    </row>
    <row r="30" spans="1:5" ht="17.399999999999999" x14ac:dyDescent="0.3">
      <c r="A30" s="10" t="str">
        <f>VLOOKUP(B30,'[1]LISTADO ATM'!$A$2:$C$817,3,0)</f>
        <v>DISTRITO NACIONAL</v>
      </c>
      <c r="B30" s="4">
        <v>300</v>
      </c>
      <c r="C30" s="10" t="str">
        <f>VLOOKUP(B30,'[1]LISTADO ATM'!$A$2:$B$816,2,0)</f>
        <v xml:space="preserve">ATM S/M Aprezio Los Guaricanos </v>
      </c>
      <c r="D30" s="17" t="s">
        <v>17</v>
      </c>
      <c r="E30" s="14">
        <v>335794487</v>
      </c>
    </row>
    <row r="31" spans="1:5" ht="17.399999999999999" x14ac:dyDescent="0.3">
      <c r="A31" s="10" t="str">
        <f>VLOOKUP(B31,'[1]LISTADO ATM'!$A$2:$C$817,3,0)</f>
        <v>NORTE</v>
      </c>
      <c r="B31" s="4">
        <v>405</v>
      </c>
      <c r="C31" s="10" t="str">
        <f>VLOOKUP(B31,'[1]LISTADO ATM'!$A$2:$B$816,2,0)</f>
        <v xml:space="preserve">ATM UNP Loma de Cabrera </v>
      </c>
      <c r="D31" s="17" t="s">
        <v>17</v>
      </c>
      <c r="E31" s="14">
        <v>335795997</v>
      </c>
    </row>
    <row r="32" spans="1:5" ht="17.399999999999999" x14ac:dyDescent="0.3">
      <c r="A32" s="10" t="e">
        <f>VLOOKUP(B32,'[1]LISTADO ATM'!$A$2:$C$817,3,0)</f>
        <v>#N/A</v>
      </c>
      <c r="B32" s="4">
        <v>600</v>
      </c>
      <c r="C32" s="10" t="s">
        <v>25</v>
      </c>
      <c r="D32" s="17" t="s">
        <v>17</v>
      </c>
      <c r="E32" s="14">
        <v>335795987</v>
      </c>
    </row>
    <row r="33" spans="1:5" ht="17.399999999999999" x14ac:dyDescent="0.3">
      <c r="A33" s="10" t="str">
        <f>VLOOKUP(B33,'[1]LISTADO ATM'!$A$2:$C$817,3,0)</f>
        <v>DISTRITO NACIONAL</v>
      </c>
      <c r="B33" s="4">
        <v>355</v>
      </c>
      <c r="C33" s="10" t="str">
        <f>VLOOKUP(B33,'[1]LISTADO ATM'!$A$2:$B$816,2,0)</f>
        <v xml:space="preserve">ATM UNP Metro II </v>
      </c>
      <c r="D33" s="17" t="s">
        <v>17</v>
      </c>
      <c r="E33" s="14">
        <v>335796001</v>
      </c>
    </row>
    <row r="34" spans="1:5" ht="18" thickBot="1" x14ac:dyDescent="0.35">
      <c r="A34" s="7" t="s">
        <v>12</v>
      </c>
      <c r="B34" s="15">
        <f>COUNT(B29:B33)</f>
        <v>5</v>
      </c>
      <c r="C34" s="13"/>
      <c r="D34" s="5"/>
      <c r="E34" s="6"/>
    </row>
    <row r="35" spans="1:5" ht="15" thickBot="1" x14ac:dyDescent="0.35">
      <c r="E35" s="9"/>
    </row>
    <row r="36" spans="1:5" ht="18" thickBot="1" x14ac:dyDescent="0.35">
      <c r="A36" s="32" t="s">
        <v>14</v>
      </c>
      <c r="B36" s="33"/>
      <c r="E36" s="9"/>
    </row>
    <row r="37" spans="1:5" ht="18" thickBot="1" x14ac:dyDescent="0.35">
      <c r="A37" s="34">
        <f>+B25+B34</f>
        <v>15</v>
      </c>
      <c r="B37" s="35"/>
      <c r="E37" s="9"/>
    </row>
    <row r="38" spans="1:5" ht="15" thickBot="1" x14ac:dyDescent="0.35">
      <c r="E38" s="9"/>
    </row>
    <row r="39" spans="1:5" ht="18" thickBot="1" x14ac:dyDescent="0.35">
      <c r="A39" s="27" t="s">
        <v>15</v>
      </c>
      <c r="B39" s="28"/>
      <c r="C39" s="28"/>
      <c r="D39" s="28"/>
      <c r="E39" s="29"/>
    </row>
    <row r="40" spans="1:5" ht="17.399999999999999" x14ac:dyDescent="0.3">
      <c r="A40" s="18" t="s">
        <v>5</v>
      </c>
      <c r="B40" s="18" t="s">
        <v>6</v>
      </c>
      <c r="C40" s="8" t="s">
        <v>7</v>
      </c>
      <c r="D40" s="36" t="s">
        <v>8</v>
      </c>
      <c r="E40" s="37"/>
    </row>
    <row r="41" spans="1:5" ht="17.399999999999999" x14ac:dyDescent="0.3">
      <c r="A41" s="4" t="str">
        <f>VLOOKUP(B41,'[1]LISTADO ATM'!$A$2:$C$817,3,0)</f>
        <v>DISTRITO NACIONAL</v>
      </c>
      <c r="B41" s="4">
        <v>678</v>
      </c>
      <c r="C41" s="10" t="str">
        <f>VLOOKUP(B41,'[1]LISTADO ATM'!$A$2:$B$816,2,0)</f>
        <v>ATM Eco Petroleo San Isidro</v>
      </c>
      <c r="D41" s="30" t="s">
        <v>18</v>
      </c>
      <c r="E41" s="31"/>
    </row>
    <row r="42" spans="1:5" ht="17.399999999999999" x14ac:dyDescent="0.3">
      <c r="A42" s="4" t="str">
        <f>VLOOKUP(B42,'[1]LISTADO ATM'!$A$2:$C$817,3,0)</f>
        <v>SUR</v>
      </c>
      <c r="B42" s="4">
        <v>252</v>
      </c>
      <c r="C42" s="10" t="str">
        <f>VLOOKUP(B42,'[1]LISTADO ATM'!$A$2:$B$816,2,0)</f>
        <v xml:space="preserve">ATM Banco Agrícola (Barahona) </v>
      </c>
      <c r="D42" s="30" t="s">
        <v>18</v>
      </c>
      <c r="E42" s="31"/>
    </row>
    <row r="43" spans="1:5" ht="17.399999999999999" x14ac:dyDescent="0.3">
      <c r="A43" s="4" t="str">
        <f>VLOOKUP(B43,'[1]LISTADO ATM'!$A$2:$C$817,3,0)</f>
        <v>NORTE</v>
      </c>
      <c r="B43" s="4">
        <v>605</v>
      </c>
      <c r="C43" s="10" t="str">
        <f>VLOOKUP(B43,'[1]LISTADO ATM'!$A$2:$B$816,2,0)</f>
        <v xml:space="preserve">ATM Oficina Bonao I </v>
      </c>
      <c r="D43" s="30" t="s">
        <v>18</v>
      </c>
      <c r="E43" s="31"/>
    </row>
    <row r="44" spans="1:5" ht="17.399999999999999" x14ac:dyDescent="0.3">
      <c r="A44" s="4" t="str">
        <f>VLOOKUP(B44,'[1]LISTADO ATM'!$A$2:$C$817,3,0)</f>
        <v>DISTRITO NACIONAL</v>
      </c>
      <c r="B44" s="4">
        <v>382</v>
      </c>
      <c r="C44" s="10" t="str">
        <f>VLOOKUP(B44,'[1]LISTADO ATM'!$A$2:$B$816,2,0)</f>
        <v>ATM Estación del Metro María Montés</v>
      </c>
      <c r="D44" s="30" t="s">
        <v>18</v>
      </c>
      <c r="E44" s="31"/>
    </row>
    <row r="45" spans="1:5" ht="17.399999999999999" x14ac:dyDescent="0.3">
      <c r="A45" s="4" t="str">
        <f>VLOOKUP(B45,'[1]LISTADO ATM'!$A$2:$C$817,3,0)</f>
        <v>DISTRITO NACIONAL</v>
      </c>
      <c r="B45" s="4">
        <v>559</v>
      </c>
      <c r="C45" s="10" t="str">
        <f>VLOOKUP(B45,'[1]LISTADO ATM'!$A$2:$B$816,2,0)</f>
        <v xml:space="preserve">ATM UNP Metro I </v>
      </c>
      <c r="D45" s="30" t="s">
        <v>19</v>
      </c>
      <c r="E45" s="31"/>
    </row>
    <row r="46" spans="1:5" ht="17.399999999999999" x14ac:dyDescent="0.3">
      <c r="A46" s="4" t="str">
        <f>VLOOKUP(B46,'[1]LISTADO ATM'!$A$2:$C$817,3,0)</f>
        <v>NORTE</v>
      </c>
      <c r="B46" s="4">
        <v>52</v>
      </c>
      <c r="C46" s="10" t="str">
        <f>VLOOKUP(B46,'[1]LISTADO ATM'!$A$2:$B$816,2,0)</f>
        <v xml:space="preserve">ATM Oficina Jarabacoa </v>
      </c>
      <c r="D46" s="30" t="s">
        <v>18</v>
      </c>
      <c r="E46" s="31"/>
    </row>
    <row r="47" spans="1:5" ht="18" customHeight="1" x14ac:dyDescent="0.3">
      <c r="A47" s="4" t="str">
        <f>VLOOKUP(B47,'[1]LISTADO ATM'!$A$2:$C$817,3,0)</f>
        <v>DISTRITO NACIONAL</v>
      </c>
      <c r="B47" s="4">
        <v>238</v>
      </c>
      <c r="C47" s="10" t="str">
        <f>VLOOKUP(B47,'[1]LISTADO ATM'!$A$2:$B$816,2,0)</f>
        <v xml:space="preserve">ATM Multicentro La Sirena Charles de Gaulle </v>
      </c>
      <c r="D47" s="30" t="s">
        <v>18</v>
      </c>
      <c r="E47" s="31"/>
    </row>
    <row r="48" spans="1:5" ht="17.399999999999999" x14ac:dyDescent="0.3">
      <c r="A48" s="4" t="str">
        <f>VLOOKUP(B48,'[1]LISTADO ATM'!$A$2:$C$817,3,0)</f>
        <v>DISTRITO NACIONAL</v>
      </c>
      <c r="B48" s="4">
        <v>554</v>
      </c>
      <c r="C48" s="10" t="str">
        <f>VLOOKUP(B48,'[1]LISTADO ATM'!$A$2:$B$816,2,0)</f>
        <v xml:space="preserve">ATM Oficina Isabel La Católica I </v>
      </c>
      <c r="D48" s="30" t="s">
        <v>18</v>
      </c>
      <c r="E48" s="31"/>
    </row>
    <row r="49" spans="1:5" ht="18" thickBot="1" x14ac:dyDescent="0.35">
      <c r="A49" s="7" t="s">
        <v>12</v>
      </c>
      <c r="B49" s="15">
        <f>COUNT(B41:B48)</f>
        <v>8</v>
      </c>
      <c r="C49" s="13"/>
      <c r="D49" s="45"/>
      <c r="E49" s="47"/>
    </row>
  </sheetData>
  <mergeCells count="20">
    <mergeCell ref="D49:E49"/>
    <mergeCell ref="D47:E47"/>
    <mergeCell ref="D41:E41"/>
    <mergeCell ref="D43:E43"/>
    <mergeCell ref="D48:E48"/>
    <mergeCell ref="D44:E44"/>
    <mergeCell ref="D45:E45"/>
    <mergeCell ref="D46:E46"/>
    <mergeCell ref="A1:E1"/>
    <mergeCell ref="A8:E8"/>
    <mergeCell ref="A2:E2"/>
    <mergeCell ref="A3:E3"/>
    <mergeCell ref="C11:E11"/>
    <mergeCell ref="A13:E13"/>
    <mergeCell ref="A27:E27"/>
    <mergeCell ref="D42:E42"/>
    <mergeCell ref="A36:B36"/>
    <mergeCell ref="A37:B37"/>
    <mergeCell ref="A39:E39"/>
    <mergeCell ref="D40:E40"/>
  </mergeCells>
  <phoneticPr fontId="11" type="noConversion"/>
  <conditionalFormatting sqref="B17">
    <cfRule type="duplicateValues" dxfId="24" priority="111"/>
  </conditionalFormatting>
  <conditionalFormatting sqref="B18">
    <cfRule type="duplicateValues" dxfId="23" priority="103"/>
  </conditionalFormatting>
  <conditionalFormatting sqref="B18">
    <cfRule type="duplicateValues" dxfId="22" priority="102"/>
  </conditionalFormatting>
  <conditionalFormatting sqref="B19">
    <cfRule type="duplicateValues" dxfId="21" priority="101"/>
  </conditionalFormatting>
  <conditionalFormatting sqref="B19">
    <cfRule type="duplicateValues" dxfId="20" priority="100"/>
  </conditionalFormatting>
  <conditionalFormatting sqref="B20:B23">
    <cfRule type="duplicateValues" dxfId="19" priority="99"/>
  </conditionalFormatting>
  <conditionalFormatting sqref="B20:B23">
    <cfRule type="duplicateValues" dxfId="18" priority="98"/>
  </conditionalFormatting>
  <conditionalFormatting sqref="B42">
    <cfRule type="duplicateValues" dxfId="17" priority="55"/>
  </conditionalFormatting>
  <conditionalFormatting sqref="B42">
    <cfRule type="duplicateValues" dxfId="16" priority="54"/>
  </conditionalFormatting>
  <conditionalFormatting sqref="B43">
    <cfRule type="duplicateValues" dxfId="15" priority="53"/>
  </conditionalFormatting>
  <conditionalFormatting sqref="B43">
    <cfRule type="duplicateValues" dxfId="14" priority="52"/>
  </conditionalFormatting>
  <conditionalFormatting sqref="B48">
    <cfRule type="duplicateValues" dxfId="13" priority="49"/>
  </conditionalFormatting>
  <conditionalFormatting sqref="B48">
    <cfRule type="duplicateValues" dxfId="12" priority="48"/>
  </conditionalFormatting>
  <conditionalFormatting sqref="B44">
    <cfRule type="duplicateValues" dxfId="11" priority="47"/>
  </conditionalFormatting>
  <conditionalFormatting sqref="B44">
    <cfRule type="duplicateValues" dxfId="10" priority="46"/>
  </conditionalFormatting>
  <conditionalFormatting sqref="B45">
    <cfRule type="duplicateValues" dxfId="9" priority="41"/>
  </conditionalFormatting>
  <conditionalFormatting sqref="B45">
    <cfRule type="duplicateValues" dxfId="8" priority="40"/>
  </conditionalFormatting>
  <conditionalFormatting sqref="B1:B8 B11:B13 B15:B27 B29:B1048576">
    <cfRule type="duplicateValues" dxfId="7" priority="39"/>
  </conditionalFormatting>
  <conditionalFormatting sqref="B10">
    <cfRule type="duplicateValues" dxfId="6" priority="5"/>
  </conditionalFormatting>
  <conditionalFormatting sqref="B10">
    <cfRule type="duplicateValues" dxfId="5" priority="4"/>
  </conditionalFormatting>
  <conditionalFormatting sqref="B10">
    <cfRule type="duplicateValues" dxfId="4" priority="3"/>
  </conditionalFormatting>
  <conditionalFormatting sqref="B49:B1048576 B46:B47 B1:B8 B11:B13 B15:B27 B29:B41">
    <cfRule type="duplicateValues" dxfId="3" priority="119"/>
  </conditionalFormatting>
  <conditionalFormatting sqref="B46:B47 B49:B1048576 B1:B8 B11:B13 B15:B27 B29:B41">
    <cfRule type="duplicateValues" dxfId="2" priority="125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2021-02-18T09:20:39Z</dcterms:modified>
</cp:coreProperties>
</file>