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0\"/>
    </mc:Choice>
  </mc:AlternateContent>
  <bookViews>
    <workbookView xWindow="0" yWindow="0" windowWidth="23040" windowHeight="909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55" i="1"/>
  <c r="B85" i="1"/>
  <c r="C52" i="1" l="1"/>
  <c r="C53" i="1"/>
  <c r="C54" i="1"/>
  <c r="A52" i="1"/>
  <c r="A53" i="1"/>
  <c r="A54" i="1"/>
  <c r="C34" i="1"/>
  <c r="C32" i="1"/>
  <c r="C33" i="1"/>
  <c r="C35" i="1"/>
  <c r="C36" i="1"/>
  <c r="A32" i="1"/>
  <c r="A33" i="1"/>
  <c r="A34" i="1"/>
  <c r="A35" i="1"/>
  <c r="A36" i="1"/>
  <c r="C49" i="1"/>
  <c r="C50" i="1"/>
  <c r="A49" i="1"/>
  <c r="A50" i="1"/>
  <c r="C46" i="1"/>
  <c r="C47" i="1"/>
  <c r="C48" i="1"/>
  <c r="C51" i="1"/>
  <c r="A46" i="1"/>
  <c r="A47" i="1"/>
  <c r="A48" i="1"/>
  <c r="A51" i="1"/>
  <c r="C26" i="1"/>
  <c r="C27" i="1"/>
  <c r="C28" i="1"/>
  <c r="C29" i="1"/>
  <c r="C30" i="1"/>
  <c r="C31" i="1"/>
  <c r="A26" i="1"/>
  <c r="A27" i="1"/>
  <c r="A28" i="1"/>
  <c r="A29" i="1"/>
  <c r="A30" i="1"/>
  <c r="A31" i="1"/>
  <c r="C22" i="1"/>
  <c r="C23" i="1"/>
  <c r="C24" i="1"/>
  <c r="A22" i="1"/>
  <c r="A23" i="1"/>
  <c r="A24" i="1"/>
  <c r="C17" i="1"/>
  <c r="C18" i="1"/>
  <c r="C19" i="1"/>
  <c r="C20" i="1"/>
  <c r="C21" i="1"/>
  <c r="A17" i="1"/>
  <c r="A18" i="1"/>
  <c r="A19" i="1"/>
  <c r="A20" i="1"/>
  <c r="A21" i="1"/>
  <c r="C62" i="1"/>
  <c r="C63" i="1"/>
  <c r="A62" i="1"/>
  <c r="A63" i="1"/>
  <c r="C81" i="1"/>
  <c r="C82" i="1"/>
  <c r="C83" i="1"/>
  <c r="A81" i="1"/>
  <c r="A82" i="1"/>
  <c r="A83" i="1"/>
  <c r="C78" i="1"/>
  <c r="C79" i="1"/>
  <c r="C80" i="1"/>
  <c r="A78" i="1"/>
  <c r="A79" i="1"/>
  <c r="A80" i="1"/>
  <c r="C77" i="1"/>
  <c r="C84" i="1"/>
  <c r="A77" i="1"/>
  <c r="A84" i="1"/>
  <c r="C15" i="1"/>
  <c r="C16" i="1"/>
  <c r="A15" i="1"/>
  <c r="A16" i="1"/>
  <c r="C12" i="1"/>
  <c r="C13" i="1"/>
  <c r="C14" i="1"/>
  <c r="C25" i="1"/>
  <c r="C37" i="1"/>
  <c r="A12" i="1"/>
  <c r="A13" i="1"/>
  <c r="A14" i="1"/>
  <c r="A25" i="1"/>
  <c r="A37" i="1"/>
  <c r="C45" i="1"/>
  <c r="A45" i="1"/>
  <c r="C64" i="1"/>
  <c r="A64" i="1"/>
  <c r="A75" i="1" l="1"/>
  <c r="C75" i="1"/>
  <c r="A60" i="1" l="1"/>
  <c r="C60" i="1"/>
  <c r="C74" i="1" l="1"/>
  <c r="A74" i="1"/>
  <c r="A73" i="1"/>
  <c r="C73" i="1"/>
  <c r="A44" i="1"/>
  <c r="C44" i="1"/>
  <c r="A61" i="1"/>
  <c r="C61" i="1"/>
  <c r="B38" i="1"/>
  <c r="C72" i="1" l="1"/>
  <c r="C76" i="1"/>
  <c r="A72" i="1"/>
  <c r="A76" i="1"/>
  <c r="C43" i="1"/>
  <c r="A43" i="1"/>
  <c r="C59" i="1"/>
  <c r="A59" i="1"/>
  <c r="A68" i="1" l="1"/>
  <c r="C42" i="1"/>
  <c r="A42" i="1"/>
  <c r="C11" i="1"/>
  <c r="A11" i="1"/>
</calcChain>
</file>

<file path=xl/sharedStrings.xml><?xml version="1.0" encoding="utf-8"?>
<sst xmlns="http://schemas.openxmlformats.org/spreadsheetml/2006/main" count="92" uniqueCount="23">
  <si>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</si>
  <si>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</si>
  <si>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</si>
  <si>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</si>
  <si>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</si>
  <si>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</si>
  <si>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</si>
  <si>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</si>
  <si>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</si>
  <si>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</si>
  <si>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</si>
  <si>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</si>
  <si>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</si>
  <si>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</si>
  <si>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</si>
  <si>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</si>
  <si>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Abastecido</t>
  </si>
  <si>
    <t xml:space="preserve">3 Gavetas Vacías  </t>
  </si>
  <si>
    <t>335796795 </t>
  </si>
  <si>
    <t>335798238 </t>
  </si>
  <si>
    <t>Gavetas Vacías + Gavetas Fallando</t>
  </si>
  <si>
    <t>2 Gavetas Vacías, 1 Fallando</t>
  </si>
  <si>
    <t>335798639 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</si>
</sst>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5"/>
  <sheetViews>
    <sheetView tabSelected="1" zoomScale="90" zoomScaleNormal="90" workbookViewId="0">
      <selection activeCell="A2" sqref="A2:E2"/>
    </sheetView>
  </sheetViews>
  <sheetFormatPr baseColWidth="10" defaultColWidth="52.7109375" defaultRowHeight="15" x14ac:dyDescent="0.25"/>
  <cols>
    <col min="1" max="1" width="25.5703125" bestFit="1" customWidth="1"/>
    <col min="2" max="2" width="17.140625" style="9" bestFit="1" customWidth="1"/>
    <col min="4" max="4" width="36.140625" bestFit="1" customWidth="1"/>
    <col min="5" max="5" width="14.28515625" bestFit="1" customWidth="1"/>
  </cols>
  <sheetData>
    <row r="2" spans="1:5" ht="22.5" x14ac:dyDescent="0.25">
      <c r="A2" s="35" t="s">
        <v>0</v>
      </c>
      <c r="B2" s="36"/>
      <c r="C2" s="36"/>
      <c r="D2" s="36"/>
      <c r="E2" s="37"/>
    </row>
    <row r="3" spans="1:5" ht="22.5" x14ac:dyDescent="0.25">
      <c r="A3" s="35" t="s">
        <v>1</v>
      </c>
      <c r="B3" s="36"/>
      <c r="C3" s="36"/>
      <c r="D3" s="36"/>
      <c r="E3" s="37"/>
    </row>
    <row r="4" spans="1:5" ht="25.5" x14ac:dyDescent="0.25">
      <c r="A4" s="38" t="s">
        <v>0</v>
      </c>
      <c r="B4" s="39"/>
      <c r="C4" s="39"/>
      <c r="D4" s="39"/>
      <c r="E4" s="40"/>
    </row>
    <row r="5" spans="1:5" ht="18" x14ac:dyDescent="0.25">
      <c r="B5" s="1"/>
      <c r="C5" s="1"/>
      <c r="D5" s="1"/>
      <c r="E5" s="21"/>
    </row>
    <row r="6" spans="1:5" ht="18.75" thickBot="1" x14ac:dyDescent="0.3">
      <c r="A6" s="18" t="s">
        <v>2</v>
      </c>
      <c r="B6" s="20">
        <v>44247.25</v>
      </c>
      <c r="C6" s="19"/>
      <c r="D6" s="1"/>
      <c r="E6" s="22"/>
    </row>
    <row r="7" spans="1:5" ht="18.75" thickBot="1" x14ac:dyDescent="0.3">
      <c r="A7" s="18" t="s">
        <v>3</v>
      </c>
      <c r="B7" s="20">
        <v>44247.708333333336</v>
      </c>
      <c r="C7" s="19"/>
      <c r="D7" s="1"/>
      <c r="E7" s="22"/>
    </row>
    <row r="8" spans="1:5" ht="18" x14ac:dyDescent="0.25">
      <c r="B8" s="1"/>
      <c r="C8" s="1"/>
      <c r="D8" s="1"/>
      <c r="E8" s="24"/>
    </row>
    <row r="9" spans="1:5" ht="18" x14ac:dyDescent="0.25">
      <c r="A9" s="41" t="s">
        <v>4</v>
      </c>
      <c r="B9" s="41"/>
      <c r="C9" s="41"/>
      <c r="D9" s="41"/>
      <c r="E9" s="41"/>
    </row>
    <row r="10" spans="1:5" ht="18" customHeight="1" x14ac:dyDescent="0.25">
      <c r="A10" s="2" t="s">
        <v>5</v>
      </c>
      <c r="B10" s="2" t="s">
        <v>6</v>
      </c>
      <c r="C10" s="3" t="s">
        <v>7</v>
      </c>
      <c r="D10" s="23" t="s">
        <v>8</v>
      </c>
      <c r="E10" s="23" t="s">
        <v>9</v>
      </c>
    </row>
    <row r="11" spans="1:5" ht="18" x14ac:dyDescent="0.25">
      <c r="A11" s="10" t="str">
        <f>VLOOKUP(B11,'[1]LISTADO ATM'!$A$2:$C$817,3,0)</f>
        <v>DISTRITO NACIONAL</v>
      </c>
      <c r="B11" s="4">
        <v>596</v>
      </c>
      <c r="C11" s="4" t="str">
        <f>VLOOKUP(B11,'[1]LISTADO ATM'!$A$2:$B$816,2,0)</f>
        <v xml:space="preserve">ATM Autobanco Malecón Center </v>
      </c>
      <c r="D11" s="30" t="s">
        <v>16</v>
      </c>
      <c r="E11" s="14">
        <v>335798249</v>
      </c>
    </row>
    <row r="12" spans="1:5" ht="18" x14ac:dyDescent="0.25">
      <c r="A12" s="10" t="str">
        <f>VLOOKUP(B12,'[1]LISTADO ATM'!$A$2:$C$817,3,0)</f>
        <v>DISTRITO NACIONAL</v>
      </c>
      <c r="B12" s="4">
        <v>744</v>
      </c>
      <c r="C12" s="4" t="str">
        <f>VLOOKUP(B12,'[1]LISTADO ATM'!$A$2:$B$816,2,0)</f>
        <v xml:space="preserve">ATM Multicentro La Sirena Venezuela </v>
      </c>
      <c r="D12" s="30" t="s">
        <v>16</v>
      </c>
      <c r="E12" s="14">
        <v>335798396</v>
      </c>
    </row>
    <row r="13" spans="1:5" ht="18" x14ac:dyDescent="0.25">
      <c r="A13" s="10" t="str">
        <f>VLOOKUP(B13,'[1]LISTADO ATM'!$A$2:$C$817,3,0)</f>
        <v>DISTRITO NACIONAL</v>
      </c>
      <c r="B13" s="4">
        <v>377</v>
      </c>
      <c r="C13" s="4" t="str">
        <f>VLOOKUP(B13,'[1]LISTADO ATM'!$A$2:$B$816,2,0)</f>
        <v>ATM Estación del Metro Eduardo Brito</v>
      </c>
      <c r="D13" s="30" t="s">
        <v>16</v>
      </c>
      <c r="E13" s="14">
        <v>335798400</v>
      </c>
    </row>
    <row r="14" spans="1:5" ht="18" x14ac:dyDescent="0.25">
      <c r="A14" s="10" t="str">
        <f>VLOOKUP(B14,'[1]LISTADO ATM'!$A$2:$C$817,3,0)</f>
        <v>ESTE</v>
      </c>
      <c r="B14" s="4">
        <v>609</v>
      </c>
      <c r="C14" s="4" t="str">
        <f>VLOOKUP(B14,'[1]LISTADO ATM'!$A$2:$B$816,2,0)</f>
        <v xml:space="preserve">ATM S/M Jumbo (San Pedro) </v>
      </c>
      <c r="D14" s="30" t="s">
        <v>16</v>
      </c>
      <c r="E14" s="14">
        <v>335798284</v>
      </c>
    </row>
    <row r="15" spans="1:5" ht="18" x14ac:dyDescent="0.25">
      <c r="A15" s="10" t="str">
        <f>VLOOKUP(B15,'[1]LISTADO ATM'!$A$2:$C$817,3,0)</f>
        <v>ESTE</v>
      </c>
      <c r="B15" s="4">
        <v>293</v>
      </c>
      <c r="C15" s="4" t="str">
        <f>VLOOKUP(B15,'[1]LISTADO ATM'!$A$2:$B$816,2,0)</f>
        <v xml:space="preserve">ATM S/M Nueva Visión (San Pedro) </v>
      </c>
      <c r="D15" s="30" t="s">
        <v>16</v>
      </c>
      <c r="E15" s="26">
        <v>335798402</v>
      </c>
    </row>
    <row r="16" spans="1:5" ht="18" x14ac:dyDescent="0.25">
      <c r="A16" s="10" t="str">
        <f>VLOOKUP(B16,'[1]LISTADO ATM'!$A$2:$C$817,3,0)</f>
        <v>NORTE</v>
      </c>
      <c r="B16" s="4">
        <v>636</v>
      </c>
      <c r="C16" s="4" t="str">
        <f>VLOOKUP(B16,'[1]LISTADO ATM'!$A$2:$B$816,2,0)</f>
        <v xml:space="preserve">ATM Oficina Tamboríl </v>
      </c>
      <c r="D16" s="30" t="s">
        <v>16</v>
      </c>
      <c r="E16" s="26">
        <v>335798475</v>
      </c>
    </row>
    <row r="17" spans="1:5" ht="18" x14ac:dyDescent="0.25">
      <c r="A17" s="10" t="str">
        <f>VLOOKUP(B17,'[1]LISTADO ATM'!$A$2:$C$817,3,0)</f>
        <v>ESTE</v>
      </c>
      <c r="B17" s="4">
        <v>294</v>
      </c>
      <c r="C17" s="4" t="str">
        <f>VLOOKUP(B17,'[1]LISTADO ATM'!$A$2:$B$816,2,0)</f>
        <v xml:space="preserve">ATM Plaza Zaglul San Pedro II </v>
      </c>
      <c r="D17" s="30" t="s">
        <v>16</v>
      </c>
      <c r="E17" s="14">
        <v>335798279</v>
      </c>
    </row>
    <row r="18" spans="1:5" ht="18" x14ac:dyDescent="0.25">
      <c r="A18" s="10" t="str">
        <f>VLOOKUP(B18,'[1]LISTADO ATM'!$A$2:$C$817,3,0)</f>
        <v>SUR</v>
      </c>
      <c r="B18" s="4">
        <v>301</v>
      </c>
      <c r="C18" s="4" t="str">
        <f>VLOOKUP(B18,'[1]LISTADO ATM'!$A$2:$B$816,2,0)</f>
        <v xml:space="preserve">ATM UNP Alfa y Omega (Barahona) </v>
      </c>
      <c r="D18" s="30" t="s">
        <v>16</v>
      </c>
      <c r="E18" s="14">
        <v>335798398</v>
      </c>
    </row>
    <row r="19" spans="1:5" ht="18" x14ac:dyDescent="0.25">
      <c r="A19" s="10" t="str">
        <f>VLOOKUP(B19,'[1]LISTADO ATM'!$A$2:$C$817,3,0)</f>
        <v>NORTE</v>
      </c>
      <c r="B19" s="4">
        <v>151</v>
      </c>
      <c r="C19" s="4" t="str">
        <f>VLOOKUP(B19,'[1]LISTADO ATM'!$A$2:$B$816,2,0)</f>
        <v xml:space="preserve">ATM Oficina Nagua </v>
      </c>
      <c r="D19" s="30" t="s">
        <v>16</v>
      </c>
      <c r="E19" s="14">
        <v>335798399</v>
      </c>
    </row>
    <row r="20" spans="1:5" ht="18" x14ac:dyDescent="0.25">
      <c r="A20" s="10" t="str">
        <f>VLOOKUP(B20,'[1]LISTADO ATM'!$A$2:$C$817,3,0)</f>
        <v>NORTE</v>
      </c>
      <c r="B20" s="4">
        <v>687</v>
      </c>
      <c r="C20" s="4" t="str">
        <f>VLOOKUP(B20,'[1]LISTADO ATM'!$A$2:$B$816,2,0)</f>
        <v>ATM Oficina Monterrico II</v>
      </c>
      <c r="D20" s="30" t="s">
        <v>16</v>
      </c>
      <c r="E20" s="14">
        <v>335798419</v>
      </c>
    </row>
    <row r="21" spans="1:5" ht="18" x14ac:dyDescent="0.25">
      <c r="A21" s="10" t="str">
        <f>VLOOKUP(B21,'[1]LISTADO ATM'!$A$2:$C$817,3,0)</f>
        <v>NORTE</v>
      </c>
      <c r="B21" s="4">
        <v>950</v>
      </c>
      <c r="C21" s="4" t="str">
        <f>VLOOKUP(B21,'[1]LISTADO ATM'!$A$2:$B$816,2,0)</f>
        <v xml:space="preserve">ATM Oficina Monterrico </v>
      </c>
      <c r="D21" s="30" t="s">
        <v>16</v>
      </c>
      <c r="E21" s="14">
        <v>335798407</v>
      </c>
    </row>
    <row r="22" spans="1:5" ht="18" x14ac:dyDescent="0.25">
      <c r="A22" s="10" t="str">
        <f>VLOOKUP(B22,'[1]LISTADO ATM'!$A$2:$C$817,3,0)</f>
        <v>SUR</v>
      </c>
      <c r="B22" s="4">
        <v>783</v>
      </c>
      <c r="C22" s="4" t="str">
        <f>VLOOKUP(B22,'[1]LISTADO ATM'!$A$2:$B$816,2,0)</f>
        <v xml:space="preserve">ATM Autobanco Alfa y Omega (Barahona) </v>
      </c>
      <c r="D22" s="30" t="s">
        <v>16</v>
      </c>
      <c r="E22" s="14">
        <v>335798405</v>
      </c>
    </row>
    <row r="23" spans="1:5" ht="18" x14ac:dyDescent="0.25">
      <c r="A23" s="10" t="str">
        <f>VLOOKUP(B23,'[1]LISTADO ATM'!$A$2:$C$817,3,0)</f>
        <v>NORTE</v>
      </c>
      <c r="B23" s="4">
        <v>990</v>
      </c>
      <c r="C23" s="4" t="str">
        <f>VLOOKUP(B23,'[1]LISTADO ATM'!$A$2:$B$816,2,0)</f>
        <v xml:space="preserve">ATM Autoservicio Bonao II </v>
      </c>
      <c r="D23" s="30" t="s">
        <v>16</v>
      </c>
      <c r="E23" s="14">
        <v>335798395</v>
      </c>
    </row>
    <row r="24" spans="1:5" ht="18" x14ac:dyDescent="0.25">
      <c r="A24" s="10" t="str">
        <f>VLOOKUP(B24,'[1]LISTADO ATM'!$A$2:$C$817,3,0)</f>
        <v>DISTRITO NACIONAL</v>
      </c>
      <c r="B24" s="4">
        <v>671</v>
      </c>
      <c r="C24" s="4" t="str">
        <f>VLOOKUP(B24,'[1]LISTADO ATM'!$A$2:$B$816,2,0)</f>
        <v>ATM Ayuntamiento Sto. Dgo. Norte</v>
      </c>
      <c r="D24" s="30" t="s">
        <v>16</v>
      </c>
      <c r="E24" s="14">
        <v>335798468</v>
      </c>
    </row>
    <row r="25" spans="1:5" ht="18" x14ac:dyDescent="0.25">
      <c r="A25" s="10" t="str">
        <f>VLOOKUP(B25,'[1]LISTADO ATM'!$A$2:$C$817,3,0)</f>
        <v>DISTRITO NACIONAL</v>
      </c>
      <c r="B25" s="4">
        <v>697</v>
      </c>
      <c r="C25" s="4" t="str">
        <f>VLOOKUP(B25,'[1]LISTADO ATM'!$A$2:$B$816,2,0)</f>
        <v>ATM Hipermercado Olé Ciudad Juan Bosch</v>
      </c>
      <c r="D25" s="30" t="s">
        <v>16</v>
      </c>
      <c r="E25" s="14">
        <v>335798490</v>
      </c>
    </row>
    <row r="26" spans="1:5" ht="18" x14ac:dyDescent="0.25">
      <c r="A26" s="10" t="str">
        <f>VLOOKUP(B26,'[1]LISTADO ATM'!$A$2:$C$817,3,0)</f>
        <v>DISTRITO NACIONAL</v>
      </c>
      <c r="B26" s="4">
        <v>18</v>
      </c>
      <c r="C26" s="4" t="str">
        <f>VLOOKUP(B26,'[1]LISTADO ATM'!$A$2:$B$816,2,0)</f>
        <v xml:space="preserve">ATM Oficina Haina Occidental I </v>
      </c>
      <c r="D26" s="30" t="s">
        <v>16</v>
      </c>
      <c r="E26" s="26">
        <v>335798137</v>
      </c>
    </row>
    <row r="27" spans="1:5" ht="18" x14ac:dyDescent="0.25">
      <c r="A27" s="10" t="str">
        <f>VLOOKUP(B27,'[1]LISTADO ATM'!$A$2:$C$817,3,0)</f>
        <v>DISTRITO NACIONAL</v>
      </c>
      <c r="B27" s="4">
        <v>281</v>
      </c>
      <c r="C27" s="4" t="str">
        <f>VLOOKUP(B27,'[1]LISTADO ATM'!$A$2:$B$816,2,0)</f>
        <v xml:space="preserve">ATM S/M Pola Independencia </v>
      </c>
      <c r="D27" s="30" t="s">
        <v>16</v>
      </c>
      <c r="E27" s="26">
        <v>335798401</v>
      </c>
    </row>
    <row r="28" spans="1:5" ht="18" x14ac:dyDescent="0.25">
      <c r="A28" s="10" t="str">
        <f>VLOOKUP(B28,'[1]LISTADO ATM'!$A$2:$C$817,3,0)</f>
        <v>DISTRITO NACIONAL</v>
      </c>
      <c r="B28" s="4">
        <v>713</v>
      </c>
      <c r="C28" s="4" t="str">
        <f>VLOOKUP(B28,'[1]LISTADO ATM'!$A$2:$B$816,2,0)</f>
        <v xml:space="preserve">ATM Oficina Las Américas </v>
      </c>
      <c r="D28" s="30" t="s">
        <v>16</v>
      </c>
      <c r="E28" s="26">
        <v>335798404</v>
      </c>
    </row>
    <row r="29" spans="1:5" ht="18" x14ac:dyDescent="0.25">
      <c r="A29" s="10" t="str">
        <f>VLOOKUP(B29,'[1]LISTADO ATM'!$A$2:$C$817,3,0)</f>
        <v>SUR</v>
      </c>
      <c r="B29" s="4">
        <v>764</v>
      </c>
      <c r="C29" s="4" t="str">
        <f>VLOOKUP(B29,'[1]LISTADO ATM'!$A$2:$B$816,2,0)</f>
        <v xml:space="preserve">ATM Oficina Elías Piña </v>
      </c>
      <c r="D29" s="30" t="s">
        <v>16</v>
      </c>
      <c r="E29" s="26">
        <v>335798485</v>
      </c>
    </row>
    <row r="30" spans="1:5" ht="18" x14ac:dyDescent="0.25">
      <c r="A30" s="10" t="str">
        <f>VLOOKUP(B30,'[1]LISTADO ATM'!$A$2:$C$817,3,0)</f>
        <v>DISTRITO NACIONAL</v>
      </c>
      <c r="B30" s="4">
        <v>435</v>
      </c>
      <c r="C30" s="4" t="str">
        <f>VLOOKUP(B30,'[1]LISTADO ATM'!$A$2:$B$816,2,0)</f>
        <v xml:space="preserve">ATM Autobanco Torre I </v>
      </c>
      <c r="D30" s="30" t="s">
        <v>16</v>
      </c>
      <c r="E30" s="26">
        <v>335798529</v>
      </c>
    </row>
    <row r="31" spans="1:5" ht="18" x14ac:dyDescent="0.25">
      <c r="A31" s="10" t="str">
        <f>VLOOKUP(B31,'[1]LISTADO ATM'!$A$2:$C$817,3,0)</f>
        <v>NORTE</v>
      </c>
      <c r="B31" s="4">
        <v>756</v>
      </c>
      <c r="C31" s="4" t="str">
        <f>VLOOKUP(B31,'[1]LISTADO ATM'!$A$2:$B$816,2,0)</f>
        <v xml:space="preserve">ATM UNP Villa La Mata (Cotuí) </v>
      </c>
      <c r="D31" s="30" t="s">
        <v>16</v>
      </c>
      <c r="E31" s="26">
        <v>335798607</v>
      </c>
    </row>
    <row r="32" spans="1:5" ht="18" x14ac:dyDescent="0.25">
      <c r="A32" s="10" t="str">
        <f>VLOOKUP(B32,'[1]LISTADO ATM'!$A$2:$C$817,3,0)</f>
        <v>DISTRITO NACIONAL</v>
      </c>
      <c r="B32" s="4">
        <v>14</v>
      </c>
      <c r="C32" s="4" t="str">
        <f>VLOOKUP(B32,'[1]LISTADO ATM'!$A$2:$B$816,2,0)</f>
        <v xml:space="preserve">ATM Oficina Aeropuerto Las Américas I </v>
      </c>
      <c r="D32" s="30" t="s">
        <v>16</v>
      </c>
      <c r="E32" s="14">
        <v>335798424</v>
      </c>
    </row>
    <row r="33" spans="1:5" ht="18" x14ac:dyDescent="0.25">
      <c r="A33" s="10" t="str">
        <f>VLOOKUP(B33,'[1]LISTADO ATM'!$A$2:$C$817,3,0)</f>
        <v>DISTRITO NACIONAL</v>
      </c>
      <c r="B33" s="4">
        <v>672</v>
      </c>
      <c r="C33" s="4" t="str">
        <f>VLOOKUP(B33,'[1]LISTADO ATM'!$A$2:$B$816,2,0)</f>
        <v>ATM Destacamento Policía Nacional La Victoria</v>
      </c>
      <c r="D33" s="30" t="s">
        <v>16</v>
      </c>
      <c r="E33" s="14">
        <v>335798525</v>
      </c>
    </row>
    <row r="34" spans="1:5" ht="18" x14ac:dyDescent="0.25">
      <c r="A34" s="10" t="str">
        <f>VLOOKUP(B34,'[1]LISTADO ATM'!$A$2:$C$817,3,0)</f>
        <v>DISTRITO NACIONAL</v>
      </c>
      <c r="B34" s="4">
        <v>394</v>
      </c>
      <c r="C34" s="4" t="str">
        <f>VLOOKUP(B34,'[1]LISTADO ATM'!$A$2:$B$816,2,0)</f>
        <v xml:space="preserve">ATM Multicentro La Sirena Luperón </v>
      </c>
      <c r="D34" s="30" t="s">
        <v>16</v>
      </c>
      <c r="E34" s="14">
        <v>335798532</v>
      </c>
    </row>
    <row r="35" spans="1:5" ht="18" x14ac:dyDescent="0.25">
      <c r="A35" s="10" t="str">
        <f>VLOOKUP(B35,'[1]LISTADO ATM'!$A$2:$C$817,3,0)</f>
        <v>DISTRITO NACIONAL</v>
      </c>
      <c r="B35" s="4">
        <v>561</v>
      </c>
      <c r="C35" s="4" t="str">
        <f>VLOOKUP(B35,'[1]LISTADO ATM'!$A$2:$B$816,2,0)</f>
        <v xml:space="preserve">ATM Comando Regional P.N. S.D. Este </v>
      </c>
      <c r="D35" s="30" t="s">
        <v>16</v>
      </c>
      <c r="E35" s="14">
        <v>335798608</v>
      </c>
    </row>
    <row r="36" spans="1:5" ht="18" x14ac:dyDescent="0.25">
      <c r="A36" s="10" t="str">
        <f>VLOOKUP(B36,'[1]LISTADO ATM'!$A$2:$C$817,3,0)</f>
        <v>DISTRITO NACIONAL</v>
      </c>
      <c r="B36" s="4">
        <v>938</v>
      </c>
      <c r="C36" s="4" t="str">
        <f>VLOOKUP(B36,'[1]LISTADO ATM'!$A$2:$B$816,2,0)</f>
        <v xml:space="preserve">ATM Autobanco Oficina Filadelfia Plaza </v>
      </c>
      <c r="D36" s="30" t="s">
        <v>16</v>
      </c>
      <c r="E36" s="26">
        <v>335798406</v>
      </c>
    </row>
    <row r="37" spans="1:5" ht="18" x14ac:dyDescent="0.25">
      <c r="A37" s="10" t="e">
        <f>VLOOKUP(B37,'[1]LISTADO ATM'!$A$2:$C$817,3,0)</f>
        <v>#N/A</v>
      </c>
      <c r="B37" s="4"/>
      <c r="C37" s="4" t="e">
        <f>VLOOKUP(B37,'[1]LISTADO ATM'!$A$2:$B$816,2,0)</f>
        <v>#N/A</v>
      </c>
      <c r="D37" s="16"/>
      <c r="E37" s="29"/>
    </row>
    <row r="38" spans="1:5" ht="18.75" thickBot="1" x14ac:dyDescent="0.3">
      <c r="A38" s="7" t="s">
        <v>12</v>
      </c>
      <c r="B38" s="15">
        <f>COUNT(B11:B11)</f>
        <v>1</v>
      </c>
      <c r="C38" s="51"/>
      <c r="D38" s="52"/>
      <c r="E38" s="34"/>
    </row>
    <row r="39" spans="1:5" ht="15.75" thickBot="1" x14ac:dyDescent="0.3">
      <c r="E39" s="9"/>
    </row>
    <row r="40" spans="1:5" ht="18.75" thickBot="1" x14ac:dyDescent="0.3">
      <c r="A40" s="46" t="s">
        <v>10</v>
      </c>
      <c r="B40" s="47"/>
      <c r="C40" s="47"/>
      <c r="D40" s="47"/>
      <c r="E40" s="48"/>
    </row>
    <row r="41" spans="1:5" ht="16.899999999999999" customHeight="1" x14ac:dyDescent="0.25">
      <c r="A41" s="2" t="s">
        <v>5</v>
      </c>
      <c r="B41" s="2" t="s">
        <v>6</v>
      </c>
      <c r="C41" s="3" t="s">
        <v>7</v>
      </c>
      <c r="D41" s="3" t="s">
        <v>8</v>
      </c>
      <c r="E41" s="3" t="s">
        <v>9</v>
      </c>
    </row>
    <row r="42" spans="1:5" ht="18" x14ac:dyDescent="0.25">
      <c r="A42" s="10" t="str">
        <f>VLOOKUP(B42,'[1]LISTADO ATM'!$A$2:$C$817,3,0)</f>
        <v>DISTRITO NACIONAL</v>
      </c>
      <c r="B42" s="4">
        <v>24</v>
      </c>
      <c r="C42" s="10" t="str">
        <f>VLOOKUP(B42,'[1]LISTADO ATM'!$A$2:$B$816,2,0)</f>
        <v xml:space="preserve">ATM Oficina Eusebio Manzueta </v>
      </c>
      <c r="D42" s="11" t="s">
        <v>11</v>
      </c>
      <c r="E42" s="14" t="s">
        <v>18</v>
      </c>
    </row>
    <row r="43" spans="1:5" ht="18" x14ac:dyDescent="0.25">
      <c r="A43" s="10" t="str">
        <f>VLOOKUP(B43,'[1]LISTADO ATM'!$A$2:$C$817,3,0)</f>
        <v>DISTRITO NACIONAL</v>
      </c>
      <c r="B43" s="4">
        <v>658</v>
      </c>
      <c r="C43" s="10" t="str">
        <f>VLOOKUP(B43,'[1]LISTADO ATM'!$A$2:$B$816,2,0)</f>
        <v>ATM Cámara de Cuentas</v>
      </c>
      <c r="D43" s="11" t="s">
        <v>11</v>
      </c>
      <c r="E43" s="14">
        <v>335797917</v>
      </c>
    </row>
    <row r="44" spans="1:5" ht="18" x14ac:dyDescent="0.25">
      <c r="A44" s="10" t="str">
        <f>VLOOKUP(B44,'[1]LISTADO ATM'!$A$2:$C$817,3,0)</f>
        <v>DISTRITO NACIONAL</v>
      </c>
      <c r="B44" s="4">
        <v>738</v>
      </c>
      <c r="C44" s="10" t="str">
        <f>VLOOKUP(B44,'[1]LISTADO ATM'!$A$2:$B$816,2,0)</f>
        <v xml:space="preserve">ATM Zona Franca Los Alcarrizos </v>
      </c>
      <c r="D44" s="11" t="s">
        <v>11</v>
      </c>
      <c r="E44" s="14">
        <v>335798397</v>
      </c>
    </row>
    <row r="45" spans="1:5" ht="18" x14ac:dyDescent="0.25">
      <c r="A45" s="10" t="str">
        <f>VLOOKUP(B45,'[1]LISTADO ATM'!$A$2:$C$817,3,0)</f>
        <v>SUR</v>
      </c>
      <c r="B45" s="4">
        <v>252</v>
      </c>
      <c r="C45" s="10" t="str">
        <f>VLOOKUP(B45,'[1]LISTADO ATM'!$A$2:$B$816,2,0)</f>
        <v xml:space="preserve">ATM Banco Agrícola (Barahona) </v>
      </c>
      <c r="D45" s="11" t="s">
        <v>11</v>
      </c>
      <c r="E45" s="14">
        <v>335798488</v>
      </c>
    </row>
    <row r="46" spans="1:5" ht="18" x14ac:dyDescent="0.25">
      <c r="A46" s="10" t="str">
        <f>VLOOKUP(B46,'[1]LISTADO ATM'!$A$2:$C$817,3,0)</f>
        <v>DISTRITO NACIONAL</v>
      </c>
      <c r="B46" s="4">
        <v>231</v>
      </c>
      <c r="C46" s="10" t="str">
        <f>VLOOKUP(B46,'[1]LISTADO ATM'!$A$2:$B$816,2,0)</f>
        <v xml:space="preserve">ATM Oficina Zona Oriental </v>
      </c>
      <c r="D46" s="11" t="s">
        <v>11</v>
      </c>
      <c r="E46" s="14" t="s">
        <v>22</v>
      </c>
    </row>
    <row r="47" spans="1:5" ht="18" x14ac:dyDescent="0.25">
      <c r="A47" s="10" t="str">
        <f>VLOOKUP(B47,'[1]LISTADO ATM'!$A$2:$C$817,3,0)</f>
        <v>DISTRITO NACIONAL</v>
      </c>
      <c r="B47" s="4">
        <v>908</v>
      </c>
      <c r="C47" s="10" t="str">
        <f>VLOOKUP(B47,'[1]LISTADO ATM'!$A$2:$B$816,2,0)</f>
        <v xml:space="preserve">ATM Oficina Plaza Botánika </v>
      </c>
      <c r="D47" s="11" t="s">
        <v>11</v>
      </c>
      <c r="E47" s="14">
        <v>335798651</v>
      </c>
    </row>
    <row r="48" spans="1:5" ht="18" x14ac:dyDescent="0.25">
      <c r="A48" s="10" t="str">
        <f>VLOOKUP(B48,'[1]LISTADO ATM'!$A$2:$C$817,3,0)</f>
        <v>ESTE</v>
      </c>
      <c r="B48" s="4">
        <v>824</v>
      </c>
      <c r="C48" s="10" t="str">
        <f>VLOOKUP(B48,'[1]LISTADO ATM'!$A$2:$B$816,2,0)</f>
        <v xml:space="preserve">ATM Multiplaza (Higuey) </v>
      </c>
      <c r="D48" s="11" t="s">
        <v>11</v>
      </c>
      <c r="E48" s="14">
        <v>335798661</v>
      </c>
    </row>
    <row r="49" spans="1:7" ht="18" x14ac:dyDescent="0.25">
      <c r="A49" s="10" t="str">
        <f>VLOOKUP(B49,'[1]LISTADO ATM'!$A$2:$C$817,3,0)</f>
        <v>DISTRITO NACIONAL</v>
      </c>
      <c r="B49" s="4">
        <v>884</v>
      </c>
      <c r="C49" s="10" t="str">
        <f>VLOOKUP(B49,'[1]LISTADO ATM'!$A$2:$B$816,2,0)</f>
        <v xml:space="preserve">ATM UNP Olé Sabana Perdida </v>
      </c>
      <c r="D49" s="11" t="s">
        <v>11</v>
      </c>
      <c r="E49" s="14">
        <v>335798686</v>
      </c>
    </row>
    <row r="50" spans="1:7" ht="18" x14ac:dyDescent="0.25">
      <c r="A50" s="10" t="str">
        <f>VLOOKUP(B50,'[1]LISTADO ATM'!$A$2:$C$817,3,0)</f>
        <v>SUR</v>
      </c>
      <c r="B50" s="4">
        <v>750</v>
      </c>
      <c r="C50" s="10" t="str">
        <f>VLOOKUP(B50,'[1]LISTADO ATM'!$A$2:$B$816,2,0)</f>
        <v xml:space="preserve">ATM UNP Duvergé </v>
      </c>
      <c r="D50" s="11" t="s">
        <v>11</v>
      </c>
      <c r="E50" s="14">
        <v>335798688</v>
      </c>
    </row>
    <row r="51" spans="1:7" ht="18" x14ac:dyDescent="0.25">
      <c r="A51" s="10" t="str">
        <f>VLOOKUP(B51,'[1]LISTADO ATM'!$A$2:$C$817,3,0)</f>
        <v>DISTRITO NACIONAL</v>
      </c>
      <c r="B51" s="4">
        <v>678</v>
      </c>
      <c r="C51" s="10" t="str">
        <f>VLOOKUP(B51,'[1]LISTADO ATM'!$A$2:$B$816,2,0)</f>
        <v>ATM Eco Petroleo San Isidro</v>
      </c>
      <c r="D51" s="11" t="s">
        <v>11</v>
      </c>
      <c r="E51" s="14">
        <v>335798691</v>
      </c>
    </row>
    <row r="52" spans="1:7" ht="18" x14ac:dyDescent="0.25">
      <c r="A52" s="10" t="str">
        <f>VLOOKUP(B52,'[1]LISTADO ATM'!$A$2:$C$817,3,0)</f>
        <v>DISTRITO NACIONAL</v>
      </c>
      <c r="B52" s="4">
        <v>493</v>
      </c>
      <c r="C52" s="10" t="str">
        <f>VLOOKUP(B52,'[1]LISTADO ATM'!$A$2:$B$816,2,0)</f>
        <v xml:space="preserve">ATM Oficina Haina Occidental II </v>
      </c>
      <c r="D52" s="11" t="s">
        <v>11</v>
      </c>
      <c r="E52" s="14">
        <v>335798706</v>
      </c>
    </row>
    <row r="53" spans="1:7" ht="18" x14ac:dyDescent="0.25">
      <c r="A53" s="10" t="str">
        <f>VLOOKUP(B53,'[1]LISTADO ATM'!$A$2:$C$817,3,0)</f>
        <v>SUR</v>
      </c>
      <c r="B53" s="4">
        <v>592</v>
      </c>
      <c r="C53" s="10" t="str">
        <f>VLOOKUP(B53,'[1]LISTADO ATM'!$A$2:$B$816,2,0)</f>
        <v xml:space="preserve">ATM Centro de Caja San Cristóbal I </v>
      </c>
      <c r="D53" s="11" t="s">
        <v>11</v>
      </c>
      <c r="E53" s="14">
        <v>335798708</v>
      </c>
    </row>
    <row r="54" spans="1:7" ht="18" x14ac:dyDescent="0.25">
      <c r="A54" s="10" t="str">
        <f>VLOOKUP(B54,'[1]LISTADO ATM'!$A$2:$C$817,3,0)</f>
        <v>DISTRITO NACIONAL</v>
      </c>
      <c r="B54" s="4">
        <v>684</v>
      </c>
      <c r="C54" s="10" t="str">
        <f>VLOOKUP(B54,'[1]LISTADO ATM'!$A$2:$B$816,2,0)</f>
        <v>ATM Estación Texaco Prolongación 27 Febrero</v>
      </c>
      <c r="D54" s="11" t="s">
        <v>11</v>
      </c>
      <c r="E54" s="14">
        <v>335798709</v>
      </c>
    </row>
    <row r="55" spans="1:7" ht="18.75" thickBot="1" x14ac:dyDescent="0.3">
      <c r="A55" s="12" t="s">
        <v>12</v>
      </c>
      <c r="B55" s="15">
        <f>COUNT(B42:B54)</f>
        <v>13</v>
      </c>
      <c r="C55" s="13"/>
      <c r="D55" s="13"/>
      <c r="E55" s="13"/>
    </row>
    <row r="56" spans="1:7" ht="15.75" thickBot="1" x14ac:dyDescent="0.3">
      <c r="E56" s="9"/>
    </row>
    <row r="57" spans="1:7" ht="18.75" thickBot="1" x14ac:dyDescent="0.3">
      <c r="A57" s="46" t="s">
        <v>13</v>
      </c>
      <c r="B57" s="47"/>
      <c r="C57" s="47"/>
      <c r="D57" s="47"/>
      <c r="E57" s="48"/>
    </row>
    <row r="58" spans="1:7" ht="18" customHeight="1" x14ac:dyDescent="0.25">
      <c r="A58" s="2" t="s">
        <v>5</v>
      </c>
      <c r="B58" s="2" t="s">
        <v>6</v>
      </c>
      <c r="C58" s="3" t="s">
        <v>7</v>
      </c>
      <c r="D58" s="3" t="s">
        <v>8</v>
      </c>
      <c r="E58" s="3" t="s">
        <v>9</v>
      </c>
    </row>
    <row r="59" spans="1:7" ht="18" x14ac:dyDescent="0.25">
      <c r="A59" s="10" t="str">
        <f>VLOOKUP(B59,'[1]LISTADO ATM'!$A$2:$C$817,3,0)</f>
        <v>DISTRITO NACIONAL</v>
      </c>
      <c r="B59" s="4">
        <v>577</v>
      </c>
      <c r="C59" s="10" t="str">
        <f>VLOOKUP(B59,'[1]LISTADO ATM'!$A$2:$B$816,2,0)</f>
        <v xml:space="preserve">ATM Olé Ave. Duarte </v>
      </c>
      <c r="D59" s="4" t="s">
        <v>20</v>
      </c>
      <c r="E59" s="14" t="s">
        <v>19</v>
      </c>
    </row>
    <row r="60" spans="1:7" ht="18" x14ac:dyDescent="0.25">
      <c r="A60" s="10" t="str">
        <f>VLOOKUP(B60,'[1]LISTADO ATM'!$A$2:$C$817,3,0)</f>
        <v>NORTE</v>
      </c>
      <c r="B60" s="4">
        <v>703</v>
      </c>
      <c r="C60" s="10" t="str">
        <f>VLOOKUP(B60,'[1]LISTADO ATM'!$A$2:$B$816,2,0)</f>
        <v xml:space="preserve">ATM Oficina El Mamey Los Hidalgos </v>
      </c>
      <c r="D60" s="4" t="s">
        <v>20</v>
      </c>
      <c r="E60" s="26">
        <v>335798403</v>
      </c>
    </row>
    <row r="61" spans="1:7" ht="18" x14ac:dyDescent="0.25">
      <c r="A61" s="10" t="str">
        <f>VLOOKUP(B61,'[1]LISTADO ATM'!$A$2:$C$817,3,0)</f>
        <v>DISTRITO NACIONAL</v>
      </c>
      <c r="B61" s="4">
        <v>640</v>
      </c>
      <c r="C61" s="10" t="str">
        <f>VLOOKUP(B61,'[1]LISTADO ATM'!$A$2:$B$816,2,0)</f>
        <v xml:space="preserve">ATM Ministerio Obras Públicas </v>
      </c>
      <c r="D61" s="4" t="s">
        <v>20</v>
      </c>
      <c r="E61" s="26">
        <v>335798394</v>
      </c>
      <c r="G61">
        <v>0.1</v>
      </c>
    </row>
    <row r="62" spans="1:7" ht="18" x14ac:dyDescent="0.25">
      <c r="A62" s="10" t="str">
        <f>VLOOKUP(B62,'[1]LISTADO ATM'!$A$2:$C$817,3,0)</f>
        <v>DISTRITO NACIONAL</v>
      </c>
      <c r="B62" s="4">
        <v>147</v>
      </c>
      <c r="C62" s="10" t="str">
        <f>VLOOKUP(B62,'[1]LISTADO ATM'!$A$2:$B$816,2,0)</f>
        <v xml:space="preserve">ATM Kiosco Megacentro I </v>
      </c>
      <c r="D62" s="4" t="s">
        <v>20</v>
      </c>
      <c r="E62" s="26">
        <v>335798705</v>
      </c>
    </row>
    <row r="63" spans="1:7" ht="18" x14ac:dyDescent="0.25">
      <c r="A63" s="10" t="str">
        <f>VLOOKUP(B63,'[1]LISTADO ATM'!$A$2:$C$817,3,0)</f>
        <v>DISTRITO NACIONAL</v>
      </c>
      <c r="B63" s="4">
        <v>572</v>
      </c>
      <c r="C63" s="10" t="str">
        <f>VLOOKUP(B63,'[1]LISTADO ATM'!$A$2:$B$816,2,0)</f>
        <v xml:space="preserve">ATM Olé Ovando </v>
      </c>
      <c r="D63" s="4" t="s">
        <v>20</v>
      </c>
      <c r="E63" s="26">
        <v>335798707</v>
      </c>
    </row>
    <row r="64" spans="1:7" ht="18" x14ac:dyDescent="0.25">
      <c r="A64" s="10" t="str">
        <f>VLOOKUP(B64,'[1]LISTADO ATM'!$A$2:$C$817,3,0)</f>
        <v>DISTRITO NACIONAL</v>
      </c>
      <c r="B64" s="4">
        <v>567</v>
      </c>
      <c r="C64" s="10" t="str">
        <f>VLOOKUP(B64,'[1]LISTADO ATM'!$A$2:$B$816,2,0)</f>
        <v xml:space="preserve">ATM Oficina Máximo Gómez </v>
      </c>
      <c r="D64" s="4" t="s">
        <v>20</v>
      </c>
      <c r="E64" s="14">
        <v>335798737</v>
      </c>
    </row>
    <row r="65" spans="1:5" ht="18.75" thickBot="1" x14ac:dyDescent="0.3">
      <c r="A65" s="7" t="s">
        <v>12</v>
      </c>
      <c r="B65" s="15">
        <f>COUNT(B59:B64)</f>
        <v>6</v>
      </c>
      <c r="C65" s="25"/>
      <c r="D65" s="5"/>
      <c r="E65" s="6"/>
    </row>
    <row r="66" spans="1:5" ht="15.75" thickBot="1" x14ac:dyDescent="0.3">
      <c r="E66" s="9"/>
    </row>
    <row r="67" spans="1:5" ht="18.75" thickBot="1" x14ac:dyDescent="0.3">
      <c r="A67" s="42" t="s">
        <v>14</v>
      </c>
      <c r="B67" s="43"/>
      <c r="E67" s="9"/>
    </row>
    <row r="68" spans="1:5" ht="18.75" thickBot="1" x14ac:dyDescent="0.3">
      <c r="A68" s="44">
        <f>+B55+B65</f>
        <v>19</v>
      </c>
      <c r="B68" s="45"/>
      <c r="E68" s="9"/>
    </row>
    <row r="69" spans="1:5" ht="15.75" thickBot="1" x14ac:dyDescent="0.3">
      <c r="E69" s="9"/>
    </row>
    <row r="70" spans="1:5" ht="18.75" thickBot="1" x14ac:dyDescent="0.3">
      <c r="A70" s="46" t="s">
        <v>15</v>
      </c>
      <c r="B70" s="47"/>
      <c r="C70" s="47"/>
      <c r="D70" s="47"/>
      <c r="E70" s="48"/>
    </row>
    <row r="71" spans="1:5" ht="18" x14ac:dyDescent="0.25">
      <c r="A71" s="17"/>
      <c r="B71" s="17" t="s">
        <v>6</v>
      </c>
      <c r="C71" s="8" t="s">
        <v>7</v>
      </c>
      <c r="D71" s="49" t="s">
        <v>8</v>
      </c>
      <c r="E71" s="50"/>
    </row>
    <row r="72" spans="1:5" ht="18" x14ac:dyDescent="0.25">
      <c r="A72" s="4" t="str">
        <f>VLOOKUP(B72,'[1]LISTADO ATM'!$A$2:$C$817,3,0)</f>
        <v>DISTRITO NACIONAL</v>
      </c>
      <c r="B72" s="4">
        <v>583</v>
      </c>
      <c r="C72" s="10" t="str">
        <f>VLOOKUP(B72,'[1]LISTADO ATM'!$A$2:$B$816,2,0)</f>
        <v xml:space="preserve">ATM Ministerio Fuerzas Armadas I </v>
      </c>
      <c r="D72" s="31" t="s">
        <v>17</v>
      </c>
      <c r="E72" s="32"/>
    </row>
    <row r="73" spans="1:5" ht="18" x14ac:dyDescent="0.25">
      <c r="A73" s="4" t="str">
        <f>VLOOKUP(B73,'[1]LISTADO ATM'!$A$2:$C$817,3,0)</f>
        <v>DISTRITO NACIONAL</v>
      </c>
      <c r="B73" s="4">
        <v>355</v>
      </c>
      <c r="C73" s="10" t="str">
        <f>VLOOKUP(B73,'[1]LISTADO ATM'!$A$2:$B$816,2,0)</f>
        <v xml:space="preserve">ATM UNP Metro II </v>
      </c>
      <c r="D73" s="31" t="s">
        <v>17</v>
      </c>
      <c r="E73" s="32"/>
    </row>
    <row r="74" spans="1:5" ht="18" x14ac:dyDescent="0.25">
      <c r="A74" s="4" t="str">
        <f>VLOOKUP(B74,'[1]LISTADO ATM'!$A$2:$C$817,3,0)</f>
        <v>DISTRITO NACIONAL</v>
      </c>
      <c r="B74" s="4">
        <v>722</v>
      </c>
      <c r="C74" s="10" t="str">
        <f>VLOOKUP(B74,'[1]LISTADO ATM'!$A$2:$B$816,2,0)</f>
        <v xml:space="preserve">ATM Oficina Charles de Gaulle III </v>
      </c>
      <c r="D74" s="31" t="s">
        <v>17</v>
      </c>
      <c r="E74" s="32"/>
    </row>
    <row r="75" spans="1:5" ht="18" x14ac:dyDescent="0.25">
      <c r="A75" s="4" t="str">
        <f>VLOOKUP(B75,'[1]LISTADO ATM'!$A$2:$C$817,3,0)</f>
        <v>DISTRITO NACIONAL</v>
      </c>
      <c r="B75" s="4">
        <v>911</v>
      </c>
      <c r="C75" s="10" t="str">
        <f>VLOOKUP(B75,'[1]LISTADO ATM'!$A$2:$B$816,2,0)</f>
        <v xml:space="preserve">ATM Oficina Venezuela II </v>
      </c>
      <c r="D75" s="31" t="s">
        <v>21</v>
      </c>
      <c r="E75" s="32"/>
    </row>
    <row r="76" spans="1:5" ht="18" x14ac:dyDescent="0.25">
      <c r="A76" s="4" t="str">
        <f>VLOOKUP(B76,'[1]LISTADO ATM'!$A$2:$C$817,3,0)</f>
        <v>DISTRITO NACIONAL</v>
      </c>
      <c r="B76" s="4">
        <v>685</v>
      </c>
      <c r="C76" s="10" t="str">
        <f>VLOOKUP(B76,'[1]LISTADO ATM'!$A$2:$B$816,2,0)</f>
        <v>ATM Autoservicio UASD</v>
      </c>
      <c r="D76" s="31" t="s">
        <v>17</v>
      </c>
      <c r="E76" s="32"/>
    </row>
    <row r="77" spans="1:5" ht="18" x14ac:dyDescent="0.25">
      <c r="A77" s="4" t="str">
        <f>VLOOKUP(B77,'[1]LISTADO ATM'!$A$2:$C$817,3,0)</f>
        <v>DISTRITO NACIONAL</v>
      </c>
      <c r="B77" s="4">
        <v>821</v>
      </c>
      <c r="C77" s="10" t="str">
        <f>VLOOKUP(B77,'[1]LISTADO ATM'!$A$2:$B$816,2,0)</f>
        <v xml:space="preserve">ATM S/M Bravo Churchill </v>
      </c>
      <c r="D77" s="31" t="s">
        <v>17</v>
      </c>
      <c r="E77" s="32"/>
    </row>
    <row r="78" spans="1:5" ht="18" x14ac:dyDescent="0.25">
      <c r="A78" s="4" t="str">
        <f>VLOOKUP(B78,'[1]LISTADO ATM'!$A$2:$C$817,3,0)</f>
        <v>SUR</v>
      </c>
      <c r="B78" s="4">
        <v>619</v>
      </c>
      <c r="C78" s="10" t="str">
        <f>VLOOKUP(B78,'[1]LISTADO ATM'!$A$2:$B$816,2,0)</f>
        <v xml:space="preserve">ATM Academia P.N. Hatillo (San Cristóbal) </v>
      </c>
      <c r="D78" s="31" t="s">
        <v>17</v>
      </c>
      <c r="E78" s="32"/>
    </row>
    <row r="79" spans="1:5" ht="18" x14ac:dyDescent="0.25">
      <c r="A79" s="4" t="str">
        <f>VLOOKUP(B79,'[1]LISTADO ATM'!$A$2:$C$817,3,0)</f>
        <v>DISTRITO NACIONAL</v>
      </c>
      <c r="B79" s="4">
        <v>539</v>
      </c>
      <c r="C79" s="10" t="str">
        <f>VLOOKUP(B79,'[1]LISTADO ATM'!$A$2:$B$816,2,0)</f>
        <v>ATM S/M La Cadena Los Proceres</v>
      </c>
      <c r="D79" s="31" t="s">
        <v>17</v>
      </c>
      <c r="E79" s="32"/>
    </row>
    <row r="80" spans="1:5" ht="18" x14ac:dyDescent="0.25">
      <c r="A80" s="4" t="str">
        <f>VLOOKUP(B80,'[1]LISTADO ATM'!$A$2:$C$817,3,0)</f>
        <v>DISTRITO NACIONAL</v>
      </c>
      <c r="B80" s="4">
        <v>425</v>
      </c>
      <c r="C80" s="10" t="str">
        <f>VLOOKUP(B80,'[1]LISTADO ATM'!$A$2:$B$816,2,0)</f>
        <v xml:space="preserve">ATM UNP Jumbo Luperón II </v>
      </c>
      <c r="D80" s="31" t="s">
        <v>17</v>
      </c>
      <c r="E80" s="32"/>
    </row>
    <row r="81" spans="1:5" ht="18" x14ac:dyDescent="0.25">
      <c r="A81" s="4" t="str">
        <f>VLOOKUP(B81,'[1]LISTADO ATM'!$A$2:$C$817,3,0)</f>
        <v>DISTRITO NACIONAL</v>
      </c>
      <c r="B81" s="4">
        <v>422</v>
      </c>
      <c r="C81" s="10" t="str">
        <f>VLOOKUP(B81,'[1]LISTADO ATM'!$A$2:$B$816,2,0)</f>
        <v xml:space="preserve">ATM Olé Manoguayabo </v>
      </c>
      <c r="D81" s="31" t="s">
        <v>17</v>
      </c>
      <c r="E81" s="32"/>
    </row>
    <row r="82" spans="1:5" ht="18" x14ac:dyDescent="0.25">
      <c r="A82" s="4" t="str">
        <f>VLOOKUP(B82,'[1]LISTADO ATM'!$A$2:$C$817,3,0)</f>
        <v>NORTE</v>
      </c>
      <c r="B82" s="4">
        <v>157</v>
      </c>
      <c r="C82" s="10" t="str">
        <f>VLOOKUP(B82,'[1]LISTADO ATM'!$A$2:$B$816,2,0)</f>
        <v xml:space="preserve">ATM Oficina Samaná </v>
      </c>
      <c r="D82" s="31" t="s">
        <v>17</v>
      </c>
      <c r="E82" s="32"/>
    </row>
    <row r="83" spans="1:5" ht="18" x14ac:dyDescent="0.25">
      <c r="A83" s="4" t="str">
        <f>VLOOKUP(B83,'[1]LISTADO ATM'!$A$2:$C$817,3,0)</f>
        <v>NORTE</v>
      </c>
      <c r="B83" s="4">
        <v>712</v>
      </c>
      <c r="C83" s="10" t="str">
        <f>VLOOKUP(B83,'[1]LISTADO ATM'!$A$2:$B$816,2,0)</f>
        <v xml:space="preserve">ATM Oficina Imbert </v>
      </c>
      <c r="D83" s="31" t="s">
        <v>17</v>
      </c>
      <c r="E83" s="32"/>
    </row>
    <row r="84" spans="1:5" ht="18" x14ac:dyDescent="0.25">
      <c r="A84" s="4" t="e">
        <f>VLOOKUP(B84,'[1]LISTADO ATM'!$A$2:$C$817,3,0)</f>
        <v>#N/A</v>
      </c>
      <c r="B84" s="4"/>
      <c r="C84" s="10" t="e">
        <f>VLOOKUP(B84,'[1]LISTADO ATM'!$A$2:$B$816,2,0)</f>
        <v>#N/A</v>
      </c>
      <c r="D84" s="27"/>
      <c r="E84" s="28"/>
    </row>
    <row r="85" spans="1:5" ht="18.75" thickBot="1" x14ac:dyDescent="0.3">
      <c r="A85" s="7" t="s">
        <v>12</v>
      </c>
      <c r="B85" s="15">
        <f>COUNT(B72:B83)</f>
        <v>12</v>
      </c>
      <c r="C85" s="25"/>
      <c r="D85" s="33"/>
      <c r="E85" s="34"/>
    </row>
  </sheetData>
  <mergeCells count="24">
    <mergeCell ref="D75:E75"/>
    <mergeCell ref="D73:E73"/>
    <mergeCell ref="D83:E83"/>
    <mergeCell ref="D76:E76"/>
    <mergeCell ref="D85:E85"/>
    <mergeCell ref="A2:E2"/>
    <mergeCell ref="A3:E3"/>
    <mergeCell ref="A4:E4"/>
    <mergeCell ref="A9:E9"/>
    <mergeCell ref="A67:B67"/>
    <mergeCell ref="A68:B68"/>
    <mergeCell ref="A70:E70"/>
    <mergeCell ref="D71:E71"/>
    <mergeCell ref="C38:E38"/>
    <mergeCell ref="A40:E40"/>
    <mergeCell ref="A57:E57"/>
    <mergeCell ref="D72:E72"/>
    <mergeCell ref="D77:E77"/>
    <mergeCell ref="D74:E74"/>
    <mergeCell ref="D80:E80"/>
    <mergeCell ref="D81:E81"/>
    <mergeCell ref="D82:E82"/>
    <mergeCell ref="D78:E78"/>
    <mergeCell ref="D79:E79"/>
  </mergeCells>
  <phoneticPr fontId="11" type="noConversion"/>
  <conditionalFormatting sqref="B85 B38:B40 B42 B2:B9 B55:B57 B59:B71">
    <cfRule type="duplicateValues" dxfId="31" priority="129"/>
  </conditionalFormatting>
  <conditionalFormatting sqref="B85">
    <cfRule type="duplicateValues" dxfId="30" priority="128"/>
  </conditionalFormatting>
  <conditionalFormatting sqref="E14">
    <cfRule type="duplicateValues" dxfId="29" priority="68"/>
  </conditionalFormatting>
  <conditionalFormatting sqref="B59:B1048576 B42:B57 B1:B9 B11:B40">
    <cfRule type="duplicateValues" dxfId="28" priority="647"/>
  </conditionalFormatting>
  <conditionalFormatting sqref="E85:E86 E2:E9 E42 E55:E61 E36:E40 E26:E28 E15 E64:E71">
    <cfRule type="duplicateValues" dxfId="27" priority="653"/>
  </conditionalFormatting>
  <conditionalFormatting sqref="E73">
    <cfRule type="duplicateValues" dxfId="26" priority="28"/>
  </conditionalFormatting>
  <conditionalFormatting sqref="E74">
    <cfRule type="duplicateValues" dxfId="25" priority="26"/>
  </conditionalFormatting>
  <conditionalFormatting sqref="E75">
    <cfRule type="duplicateValues" dxfId="24" priority="23"/>
  </conditionalFormatting>
  <conditionalFormatting sqref="E32">
    <cfRule type="duplicateValues" dxfId="23" priority="22"/>
  </conditionalFormatting>
  <conditionalFormatting sqref="E24">
    <cfRule type="duplicateValues" dxfId="22" priority="20"/>
  </conditionalFormatting>
  <conditionalFormatting sqref="E24">
    <cfRule type="duplicateValues" dxfId="21" priority="21"/>
  </conditionalFormatting>
  <conditionalFormatting sqref="E45 E25">
    <cfRule type="duplicateValues" dxfId="20" priority="18"/>
  </conditionalFormatting>
  <conditionalFormatting sqref="E30">
    <cfRule type="duplicateValues" dxfId="19" priority="14"/>
  </conditionalFormatting>
  <conditionalFormatting sqref="E29 E16">
    <cfRule type="duplicateValues" dxfId="18" priority="923"/>
  </conditionalFormatting>
  <conditionalFormatting sqref="E35">
    <cfRule type="duplicateValues" dxfId="17" priority="8"/>
  </conditionalFormatting>
  <conditionalFormatting sqref="E35">
    <cfRule type="duplicateValues" dxfId="16" priority="9"/>
  </conditionalFormatting>
  <conditionalFormatting sqref="E43:E44 E11:E14 E17:E23">
    <cfRule type="duplicateValues" dxfId="15" priority="1072"/>
  </conditionalFormatting>
  <conditionalFormatting sqref="E33:E34">
    <cfRule type="duplicateValues" dxfId="14" priority="1341"/>
  </conditionalFormatting>
  <conditionalFormatting sqref="E46:E48">
    <cfRule type="duplicateValues" dxfId="13" priority="7"/>
  </conditionalFormatting>
  <conditionalFormatting sqref="E49">
    <cfRule type="duplicateValues" dxfId="12" priority="5"/>
  </conditionalFormatting>
  <conditionalFormatting sqref="E77:E82">
    <cfRule type="duplicateValues" dxfId="11" priority="1507"/>
  </conditionalFormatting>
  <conditionalFormatting sqref="E52:E53">
    <cfRule type="duplicateValues" dxfId="10" priority="3"/>
  </conditionalFormatting>
  <conditionalFormatting sqref="E62:E63">
    <cfRule type="duplicateValues" dxfId="9" priority="2"/>
  </conditionalFormatting>
  <conditionalFormatting sqref="E83">
    <cfRule type="duplicateValues" dxfId="8" priority="1"/>
  </conditionalFormatting>
  <conditionalFormatting sqref="E84 E76 E72">
    <cfRule type="duplicateValues" dxfId="7" priority="1535"/>
  </conditionalFormatting>
  <conditionalFormatting sqref="B72:B84">
    <cfRule type="duplicateValues" dxfId="6" priority="1538"/>
  </conditionalFormatting>
  <conditionalFormatting sqref="B55:B57 B38:B40 B42 B2:B9 B59:B85">
    <cfRule type="duplicateValues" dxfId="5" priority="1540"/>
  </conditionalFormatting>
  <conditionalFormatting sqref="B55:B57 B38:B40 B2:B9 B42 B59:B86">
    <cfRule type="duplicateValues" dxfId="4" priority="1546"/>
  </conditionalFormatting>
  <conditionalFormatting sqref="B43:B54">
    <cfRule type="duplicateValues" dxfId="3" priority="1564"/>
  </conditionalFormatting>
  <conditionalFormatting sqref="E50:E51 E54">
    <cfRule type="duplicateValues" dxfId="2" priority="1566"/>
  </conditionalFormatting>
  <conditionalFormatting sqref="B11:B37">
    <cfRule type="duplicateValues" dxfId="1" priority="1584"/>
  </conditionalFormatting>
  <conditionalFormatting sqref="E31">
    <cfRule type="duplicateValues" dxfId="0" priority="158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2021-02-20T23:41:10Z</dcterms:modified>
</cp:coreProperties>
</file>