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0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C29" i="1"/>
  <c r="A53" i="1"/>
  <c r="A54" i="1"/>
  <c r="A55" i="1"/>
  <c r="A56" i="1"/>
  <c r="C53" i="1"/>
  <c r="C54" i="1"/>
  <c r="C55" i="1"/>
  <c r="C56" i="1"/>
  <c r="C22" i="1" l="1"/>
  <c r="A22" i="1"/>
  <c r="A37" i="1" l="1"/>
  <c r="A38" i="1"/>
  <c r="A39" i="1"/>
  <c r="C38" i="1"/>
  <c r="C39" i="1"/>
  <c r="C37" i="1"/>
  <c r="A24" i="1" l="1"/>
  <c r="C24" i="1"/>
  <c r="A40" i="1"/>
  <c r="C40" i="1"/>
  <c r="C52" i="1"/>
  <c r="A27" i="1"/>
  <c r="C27" i="1"/>
  <c r="A52" i="1"/>
  <c r="A41" i="1"/>
  <c r="C41" i="1"/>
  <c r="A51" i="1"/>
  <c r="C51" i="1"/>
  <c r="A36" i="1"/>
  <c r="C36" i="1"/>
  <c r="A26" i="1"/>
  <c r="C26" i="1"/>
  <c r="A21" i="1"/>
  <c r="C21" i="1"/>
  <c r="C23" i="1"/>
  <c r="A20" i="1"/>
  <c r="C20" i="1"/>
  <c r="A23" i="1"/>
  <c r="A25" i="1"/>
  <c r="C25" i="1"/>
  <c r="C28" i="1"/>
  <c r="B43" i="1"/>
  <c r="A42" i="1"/>
  <c r="C42" i="1"/>
  <c r="A28" i="1"/>
  <c r="B12" i="1"/>
  <c r="B31" i="1" l="1"/>
  <c r="B58" i="1" l="1"/>
  <c r="C50" i="1"/>
  <c r="C57" i="1"/>
  <c r="A50" i="1"/>
  <c r="A57" i="1"/>
  <c r="C18" i="1"/>
  <c r="C19" i="1"/>
  <c r="A18" i="1"/>
  <c r="A19" i="1"/>
  <c r="C17" i="1"/>
  <c r="A17" i="1"/>
  <c r="C35" i="1"/>
  <c r="A35" i="1"/>
  <c r="C30" i="1"/>
  <c r="A30" i="1"/>
  <c r="A46" i="1" l="1"/>
  <c r="C16" i="1"/>
  <c r="A16" i="1"/>
  <c r="C11" i="1"/>
  <c r="A11" i="1"/>
</calcChain>
</file>

<file path=xl/sharedStrings.xml><?xml version="1.0" encoding="utf-8"?>
<sst xmlns="http://schemas.openxmlformats.org/spreadsheetml/2006/main" count="66" uniqueCount="22">
  <si>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</si>
  <si>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</si>
  <si>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</si>
  <si>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</si>
  <si>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</si>
  <si>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</si>
  <si>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</si>
  <si>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</si>
  <si>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</si>
  <si>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</si>
  <si>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</si>
  <si>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</si>
  <si>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</si>
  <si>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</si>
  <si>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</si>
  <si>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</si>
  <si>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</si>
  <si>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 xml:space="preserve">3 Gavetas Vacías  </t>
  </si>
  <si>
    <t>335796795 </t>
  </si>
  <si>
    <t>335798238 </t>
  </si>
  <si>
    <t>Gavetas Vacías + Gavetas Fallando</t>
  </si>
  <si>
    <t>2 Gavetas Vacías,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</si>
</sst>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"/>
  <sheetViews>
    <sheetView tabSelected="1" zoomScale="90" zoomScaleNormal="90" workbookViewId="0">
      <selection activeCell="F4" sqref="F4"/>
    </sheetView>
  </sheetViews>
  <sheetFormatPr baseColWidth="10" defaultColWidth="52.7109375" defaultRowHeight="15" x14ac:dyDescent="0.25"/>
  <cols>
    <col min="1" max="1" width="25.5703125" bestFit="1" customWidth="1"/>
    <col min="2" max="2" width="17.140625" style="9" bestFit="1" customWidth="1"/>
    <col min="4" max="4" width="36.140625" bestFit="1" customWidth="1"/>
    <col min="5" max="5" width="14.28515625" bestFit="1" customWidth="1"/>
  </cols>
  <sheetData>
    <row r="2" spans="1:5" ht="22.5" x14ac:dyDescent="0.25">
      <c r="A2" s="31" t="s">
        <v>0</v>
      </c>
      <c r="B2" s="32"/>
      <c r="C2" s="32"/>
      <c r="D2" s="32"/>
      <c r="E2" s="33"/>
    </row>
    <row r="3" spans="1:5" ht="22.5" x14ac:dyDescent="0.25">
      <c r="A3" s="31" t="s">
        <v>1</v>
      </c>
      <c r="B3" s="32"/>
      <c r="C3" s="32"/>
      <c r="D3" s="32"/>
      <c r="E3" s="33"/>
    </row>
    <row r="4" spans="1:5" ht="25.5" x14ac:dyDescent="0.25">
      <c r="A4" s="34" t="s">
        <v>0</v>
      </c>
      <c r="B4" s="35"/>
      <c r="C4" s="35"/>
      <c r="D4" s="35"/>
      <c r="E4" s="36"/>
    </row>
    <row r="5" spans="1:5" ht="18" x14ac:dyDescent="0.25">
      <c r="B5" s="1"/>
      <c r="C5" s="1"/>
      <c r="D5" s="1"/>
      <c r="E5" s="21"/>
    </row>
    <row r="6" spans="1:5" ht="18.75" thickBot="1" x14ac:dyDescent="0.3">
      <c r="A6" s="18" t="s">
        <v>2</v>
      </c>
      <c r="B6" s="20">
        <v>44246.708333333336</v>
      </c>
      <c r="C6" s="19"/>
      <c r="D6" s="1"/>
      <c r="E6" s="22"/>
    </row>
    <row r="7" spans="1:5" ht="18.75" thickBot="1" x14ac:dyDescent="0.3">
      <c r="A7" s="18" t="s">
        <v>3</v>
      </c>
      <c r="B7" s="20">
        <v>44247.25</v>
      </c>
      <c r="C7" s="19"/>
      <c r="D7" s="1"/>
      <c r="E7" s="22"/>
    </row>
    <row r="8" spans="1:5" ht="18" x14ac:dyDescent="0.25">
      <c r="B8" s="1"/>
      <c r="C8" s="1"/>
      <c r="D8" s="1"/>
      <c r="E8" s="24"/>
    </row>
    <row r="9" spans="1:5" ht="18" x14ac:dyDescent="0.25">
      <c r="A9" s="37" t="s">
        <v>4</v>
      </c>
      <c r="B9" s="37"/>
      <c r="C9" s="37"/>
      <c r="D9" s="37"/>
      <c r="E9" s="37"/>
    </row>
    <row r="10" spans="1:5" ht="18" customHeight="1" x14ac:dyDescent="0.25">
      <c r="A10" s="2" t="s">
        <v>5</v>
      </c>
      <c r="B10" s="2" t="s">
        <v>6</v>
      </c>
      <c r="C10" s="3" t="s">
        <v>7</v>
      </c>
      <c r="D10" s="23" t="s">
        <v>8</v>
      </c>
      <c r="E10" s="23" t="s">
        <v>9</v>
      </c>
    </row>
    <row r="11" spans="1:5" ht="18" x14ac:dyDescent="0.25">
      <c r="A11" s="10" t="e">
        <f>VLOOKUP(B11,'[1]LISTADO ATM'!$A$2:$C$817,3,0)</f>
        <v>#N/A</v>
      </c>
      <c r="B11" s="4"/>
      <c r="C11" s="10" t="e">
        <f>VLOOKUP(B11,'[1]LISTADO ATM'!$A$2:$B$816,2,0)</f>
        <v>#N/A</v>
      </c>
      <c r="D11" s="16" t="s">
        <v>16</v>
      </c>
      <c r="E11" s="14"/>
    </row>
    <row r="12" spans="1:5" ht="18.75" thickBot="1" x14ac:dyDescent="0.3">
      <c r="A12" s="7" t="s">
        <v>12</v>
      </c>
      <c r="B12" s="15">
        <f>COUNT(B11:B11)</f>
        <v>0</v>
      </c>
      <c r="C12" s="47"/>
      <c r="D12" s="48"/>
      <c r="E12" s="30"/>
    </row>
    <row r="13" spans="1:5" ht="15.75" thickBot="1" x14ac:dyDescent="0.3">
      <c r="E13" s="9"/>
    </row>
    <row r="14" spans="1:5" ht="18.75" thickBot="1" x14ac:dyDescent="0.3">
      <c r="A14" s="42" t="s">
        <v>10</v>
      </c>
      <c r="B14" s="43"/>
      <c r="C14" s="43"/>
      <c r="D14" s="43"/>
      <c r="E14" s="44"/>
    </row>
    <row r="15" spans="1:5" ht="16.899999999999999" customHeight="1" x14ac:dyDescent="0.25">
      <c r="A15" s="2" t="s">
        <v>5</v>
      </c>
      <c r="B15" s="2" t="s">
        <v>6</v>
      </c>
      <c r="C15" s="3" t="s">
        <v>7</v>
      </c>
      <c r="D15" s="3" t="s">
        <v>8</v>
      </c>
      <c r="E15" s="3" t="s">
        <v>9</v>
      </c>
    </row>
    <row r="16" spans="1:5" ht="18" x14ac:dyDescent="0.25">
      <c r="A16" s="10" t="str">
        <f>VLOOKUP(B16,'[1]LISTADO ATM'!$A$2:$C$817,3,0)</f>
        <v>DISTRITO NACIONAL</v>
      </c>
      <c r="B16" s="4">
        <v>24</v>
      </c>
      <c r="C16" s="10" t="str">
        <f>VLOOKUP(B16,'[1]LISTADO ATM'!$A$2:$B$816,2,0)</f>
        <v xml:space="preserve">ATM Oficina Eusebio Manzueta </v>
      </c>
      <c r="D16" s="11" t="s">
        <v>11</v>
      </c>
      <c r="E16" s="14" t="s">
        <v>18</v>
      </c>
    </row>
    <row r="17" spans="1:5" ht="18" x14ac:dyDescent="0.25">
      <c r="A17" s="10" t="str">
        <f>VLOOKUP(B17,'[1]LISTADO ATM'!$A$2:$C$817,3,0)</f>
        <v>DISTRITO NACIONAL</v>
      </c>
      <c r="B17" s="4">
        <v>658</v>
      </c>
      <c r="C17" s="10" t="str">
        <f>VLOOKUP(B17,'[1]LISTADO ATM'!$A$2:$B$816,2,0)</f>
        <v>ATM Cámara de Cuentas</v>
      </c>
      <c r="D17" s="11" t="s">
        <v>11</v>
      </c>
      <c r="E17" s="14">
        <v>335797917</v>
      </c>
    </row>
    <row r="18" spans="1:5" ht="18" x14ac:dyDescent="0.25">
      <c r="A18" s="10" t="str">
        <f>VLOOKUP(B18,'[1]LISTADO ATM'!$A$2:$C$817,3,0)</f>
        <v>DISTRITO NACIONAL</v>
      </c>
      <c r="B18" s="4">
        <v>596</v>
      </c>
      <c r="C18" s="10" t="str">
        <f>VLOOKUP(B18,'[1]LISTADO ATM'!$A$2:$B$816,2,0)</f>
        <v xml:space="preserve">ATM Autobanco Malecón Center </v>
      </c>
      <c r="D18" s="11" t="s">
        <v>11</v>
      </c>
      <c r="E18" s="14">
        <v>335798249</v>
      </c>
    </row>
    <row r="19" spans="1:5" ht="18" x14ac:dyDescent="0.25">
      <c r="A19" s="10" t="str">
        <f>VLOOKUP(B19,'[1]LISTADO ATM'!$A$2:$C$817,3,0)</f>
        <v>ESTE</v>
      </c>
      <c r="B19" s="4">
        <v>294</v>
      </c>
      <c r="C19" s="10" t="str">
        <f>VLOOKUP(B19,'[1]LISTADO ATM'!$A$2:$B$816,2,0)</f>
        <v xml:space="preserve">ATM Plaza Zaglul San Pedro II </v>
      </c>
      <c r="D19" s="11" t="s">
        <v>11</v>
      </c>
      <c r="E19" s="14">
        <v>335798279</v>
      </c>
    </row>
    <row r="20" spans="1:5" ht="18" x14ac:dyDescent="0.25">
      <c r="A20" s="10" t="str">
        <f>VLOOKUP(B20,'[1]LISTADO ATM'!$A$2:$C$817,3,0)</f>
        <v>SUR</v>
      </c>
      <c r="B20" s="4">
        <v>301</v>
      </c>
      <c r="C20" s="10" t="str">
        <f>VLOOKUP(B20,'[1]LISTADO ATM'!$A$2:$B$816,2,0)</f>
        <v xml:space="preserve">ATM UNP Alfa y Omega (Barahona) </v>
      </c>
      <c r="D20" s="11" t="s">
        <v>11</v>
      </c>
      <c r="E20" s="14">
        <v>335798398</v>
      </c>
    </row>
    <row r="21" spans="1:5" ht="18" x14ac:dyDescent="0.25">
      <c r="A21" s="10" t="str">
        <f>VLOOKUP(B21,'[1]LISTADO ATM'!$A$2:$C$817,3,0)</f>
        <v>NORTE</v>
      </c>
      <c r="B21" s="4">
        <v>151</v>
      </c>
      <c r="C21" s="10" t="str">
        <f>VLOOKUP(B21,'[1]LISTADO ATM'!$A$2:$B$816,2,0)</f>
        <v xml:space="preserve">ATM Oficina Nagua </v>
      </c>
      <c r="D21" s="11" t="s">
        <v>11</v>
      </c>
      <c r="E21" s="14">
        <v>335798399</v>
      </c>
    </row>
    <row r="22" spans="1:5" ht="18" x14ac:dyDescent="0.25">
      <c r="A22" s="10" t="str">
        <f>VLOOKUP(B22,'[1]LISTADO ATM'!$A$2:$C$817,3,0)</f>
        <v>NORTE</v>
      </c>
      <c r="B22" s="4">
        <v>687</v>
      </c>
      <c r="C22" s="10" t="str">
        <f>VLOOKUP(B22,'[1]LISTADO ATM'!$A$2:$B$816,2,0)</f>
        <v>ATM Oficina Monterrico II</v>
      </c>
      <c r="D22" s="11" t="s">
        <v>11</v>
      </c>
      <c r="E22" s="14">
        <v>335798419</v>
      </c>
    </row>
    <row r="23" spans="1:5" ht="18" x14ac:dyDescent="0.25">
      <c r="A23" s="10" t="str">
        <f>VLOOKUP(B23,'[1]LISTADO ATM'!$A$2:$C$817,3,0)</f>
        <v>DISTRITO NACIONAL</v>
      </c>
      <c r="B23" s="4">
        <v>744</v>
      </c>
      <c r="C23" s="10" t="str">
        <f>VLOOKUP(B23,'[1]LISTADO ATM'!$A$2:$B$816,2,0)</f>
        <v xml:space="preserve">ATM Multicentro La Sirena Venezuela </v>
      </c>
      <c r="D23" s="11" t="s">
        <v>11</v>
      </c>
      <c r="E23" s="14">
        <v>335798396</v>
      </c>
    </row>
    <row r="24" spans="1:5" ht="18" x14ac:dyDescent="0.25">
      <c r="A24" s="10" t="str">
        <f>VLOOKUP(B24,'[1]LISTADO ATM'!$A$2:$C$817,3,0)</f>
        <v>NORTE</v>
      </c>
      <c r="B24" s="4">
        <v>950</v>
      </c>
      <c r="C24" s="10" t="str">
        <f>VLOOKUP(B24,'[1]LISTADO ATM'!$A$2:$B$816,2,0)</f>
        <v xml:space="preserve">ATM Oficina Monterrico </v>
      </c>
      <c r="D24" s="11" t="s">
        <v>11</v>
      </c>
      <c r="E24" s="14">
        <v>335798407</v>
      </c>
    </row>
    <row r="25" spans="1:5" ht="18" x14ac:dyDescent="0.25">
      <c r="A25" s="10" t="str">
        <f>VLOOKUP(B25,'[1]LISTADO ATM'!$A$2:$C$817,3,0)</f>
        <v>DISTRITO NACIONAL</v>
      </c>
      <c r="B25" s="4">
        <v>738</v>
      </c>
      <c r="C25" s="10" t="str">
        <f>VLOOKUP(B25,'[1]LISTADO ATM'!$A$2:$B$816,2,0)</f>
        <v xml:space="preserve">ATM Zona Franca Los Alcarrizos </v>
      </c>
      <c r="D25" s="11" t="s">
        <v>11</v>
      </c>
      <c r="E25" s="14">
        <v>335798397</v>
      </c>
    </row>
    <row r="26" spans="1:5" ht="18" x14ac:dyDescent="0.25">
      <c r="A26" s="10" t="str">
        <f>VLOOKUP(B26,'[1]LISTADO ATM'!$A$2:$C$817,3,0)</f>
        <v>DISTRITO NACIONAL</v>
      </c>
      <c r="B26" s="4">
        <v>377</v>
      </c>
      <c r="C26" s="10" t="str">
        <f>VLOOKUP(B26,'[1]LISTADO ATM'!$A$2:$B$816,2,0)</f>
        <v>ATM Estación del Metro Eduardo Brito</v>
      </c>
      <c r="D26" s="11" t="s">
        <v>11</v>
      </c>
      <c r="E26" s="14">
        <v>335798400</v>
      </c>
    </row>
    <row r="27" spans="1:5" ht="18" x14ac:dyDescent="0.25">
      <c r="A27" s="10" t="str">
        <f>VLOOKUP(B27,'[1]LISTADO ATM'!$A$2:$C$817,3,0)</f>
        <v>SUR</v>
      </c>
      <c r="B27" s="4">
        <v>783</v>
      </c>
      <c r="C27" s="10" t="str">
        <f>VLOOKUP(B27,'[1]LISTADO ATM'!$A$2:$B$816,2,0)</f>
        <v xml:space="preserve">ATM Autobanco Alfa y Omega (Barahona) </v>
      </c>
      <c r="D27" s="11" t="s">
        <v>11</v>
      </c>
      <c r="E27" s="14">
        <v>335798405</v>
      </c>
    </row>
    <row r="28" spans="1:5" ht="18" x14ac:dyDescent="0.25">
      <c r="A28" s="10" t="str">
        <f>VLOOKUP(B28,'[1]LISTADO ATM'!$A$2:$C$817,3,0)</f>
        <v>NORTE</v>
      </c>
      <c r="B28" s="4">
        <v>990</v>
      </c>
      <c r="C28" s="10" t="str">
        <f>VLOOKUP(B28,'[1]LISTADO ATM'!$A$2:$B$816,2,0)</f>
        <v xml:space="preserve">ATM Autoservicio Bonao II </v>
      </c>
      <c r="D28" s="11" t="s">
        <v>11</v>
      </c>
      <c r="E28" s="14">
        <v>335798395</v>
      </c>
    </row>
    <row r="29" spans="1:5" ht="18" x14ac:dyDescent="0.25">
      <c r="A29" s="10" t="str">
        <f>VLOOKUP(B29,'[1]LISTADO ATM'!$A$2:$C$817,3,0)</f>
        <v>DISTRITO NACIONAL</v>
      </c>
      <c r="B29" s="4">
        <v>14</v>
      </c>
      <c r="C29" s="10" t="str">
        <f>VLOOKUP(B29,'[1]LISTADO ATM'!$A$2:$B$816,2,0)</f>
        <v xml:space="preserve">ATM Oficina Aeropuerto Las Américas I </v>
      </c>
      <c r="D29" s="11" t="s">
        <v>11</v>
      </c>
      <c r="E29" s="14">
        <v>335798424</v>
      </c>
    </row>
    <row r="30" spans="1:5" ht="18" x14ac:dyDescent="0.25">
      <c r="A30" s="10" t="str">
        <f>VLOOKUP(B30,'[1]LISTADO ATM'!$A$2:$C$817,3,0)</f>
        <v>ESTE</v>
      </c>
      <c r="B30" s="4">
        <v>609</v>
      </c>
      <c r="C30" s="10" t="str">
        <f>VLOOKUP(B30,'[1]LISTADO ATM'!$A$2:$B$816,2,0)</f>
        <v xml:space="preserve">ATM S/M Jumbo (San Pedro) </v>
      </c>
      <c r="D30" s="11" t="s">
        <v>11</v>
      </c>
      <c r="E30" s="14">
        <v>335798284</v>
      </c>
    </row>
    <row r="31" spans="1:5" ht="18.75" thickBot="1" x14ac:dyDescent="0.3">
      <c r="A31" s="12" t="s">
        <v>12</v>
      </c>
      <c r="B31" s="15">
        <f>COUNT(B16:B30)</f>
        <v>15</v>
      </c>
      <c r="C31" s="13"/>
      <c r="D31" s="13"/>
      <c r="E31" s="13"/>
    </row>
    <row r="32" spans="1:5" ht="15.75" thickBot="1" x14ac:dyDescent="0.3">
      <c r="E32" s="9"/>
    </row>
    <row r="33" spans="1:5" ht="18.75" thickBot="1" x14ac:dyDescent="0.3">
      <c r="A33" s="42" t="s">
        <v>13</v>
      </c>
      <c r="B33" s="43"/>
      <c r="C33" s="43"/>
      <c r="D33" s="43"/>
      <c r="E33" s="44"/>
    </row>
    <row r="34" spans="1:5" ht="18" customHeight="1" x14ac:dyDescent="0.25">
      <c r="A34" s="2" t="s">
        <v>5</v>
      </c>
      <c r="B34" s="2" t="s">
        <v>6</v>
      </c>
      <c r="C34" s="3" t="s">
        <v>7</v>
      </c>
      <c r="D34" s="3" t="s">
        <v>8</v>
      </c>
      <c r="E34" s="3" t="s">
        <v>9</v>
      </c>
    </row>
    <row r="35" spans="1:5" ht="18" x14ac:dyDescent="0.25">
      <c r="A35" s="10" t="str">
        <f>VLOOKUP(B35,'[1]LISTADO ATM'!$A$2:$C$817,3,0)</f>
        <v>DISTRITO NACIONAL</v>
      </c>
      <c r="B35" s="4">
        <v>577</v>
      </c>
      <c r="C35" s="10" t="str">
        <f>VLOOKUP(B35,'[1]LISTADO ATM'!$A$2:$B$816,2,0)</f>
        <v xml:space="preserve">ATM Olé Ave. Duarte </v>
      </c>
      <c r="D35" s="4" t="s">
        <v>20</v>
      </c>
      <c r="E35" s="14" t="s">
        <v>19</v>
      </c>
    </row>
    <row r="36" spans="1:5" ht="18" x14ac:dyDescent="0.25">
      <c r="A36" s="10" t="str">
        <f>VLOOKUP(B36,'[1]LISTADO ATM'!$A$2:$C$817,3,0)</f>
        <v>ESTE</v>
      </c>
      <c r="B36" s="4">
        <v>293</v>
      </c>
      <c r="C36" s="10" t="str">
        <f>VLOOKUP(B36,'[1]LISTADO ATM'!$A$2:$B$816,2,0)</f>
        <v xml:space="preserve">ATM S/M Nueva Visión (San Pedro) </v>
      </c>
      <c r="D36" s="4" t="s">
        <v>20</v>
      </c>
      <c r="E36" s="26">
        <v>335798402</v>
      </c>
    </row>
    <row r="37" spans="1:5" ht="18" x14ac:dyDescent="0.25">
      <c r="A37" s="10" t="str">
        <f>VLOOKUP(B37,'[1]LISTADO ATM'!$A$2:$C$817,3,0)</f>
        <v>DISTRITO NACIONAL</v>
      </c>
      <c r="B37" s="4">
        <v>18</v>
      </c>
      <c r="C37" s="10" t="str">
        <f>VLOOKUP(B37,'[1]LISTADO ATM'!$A$2:$B$816,2,0)</f>
        <v xml:space="preserve">ATM Oficina Haina Occidental I </v>
      </c>
      <c r="D37" s="4" t="s">
        <v>20</v>
      </c>
      <c r="E37" s="26">
        <v>335798137</v>
      </c>
    </row>
    <row r="38" spans="1:5" ht="18" x14ac:dyDescent="0.25">
      <c r="A38" s="10" t="str">
        <f>VLOOKUP(B38,'[1]LISTADO ATM'!$A$2:$C$817,3,0)</f>
        <v>NORTE</v>
      </c>
      <c r="B38" s="4">
        <v>703</v>
      </c>
      <c r="C38" s="10" t="str">
        <f>VLOOKUP(B38,'[1]LISTADO ATM'!$A$2:$B$816,2,0)</f>
        <v xml:space="preserve">ATM Oficina El Mamey Los Hidalgos </v>
      </c>
      <c r="D38" s="4" t="s">
        <v>20</v>
      </c>
      <c r="E38" s="26">
        <v>335798403</v>
      </c>
    </row>
    <row r="39" spans="1:5" ht="18" x14ac:dyDescent="0.25">
      <c r="A39" s="10" t="str">
        <f>VLOOKUP(B39,'[1]LISTADO ATM'!$A$2:$C$817,3,0)</f>
        <v>DISTRITO NACIONAL</v>
      </c>
      <c r="B39" s="4">
        <v>281</v>
      </c>
      <c r="C39" s="10" t="str">
        <f>VLOOKUP(B39,'[1]LISTADO ATM'!$A$2:$B$816,2,0)</f>
        <v xml:space="preserve">ATM S/M Pola Independencia </v>
      </c>
      <c r="D39" s="4" t="s">
        <v>20</v>
      </c>
      <c r="E39" s="26">
        <v>335798401</v>
      </c>
    </row>
    <row r="40" spans="1:5" ht="18" x14ac:dyDescent="0.25">
      <c r="A40" s="10" t="str">
        <f>VLOOKUP(B40,'[1]LISTADO ATM'!$A$2:$C$817,3,0)</f>
        <v>DISTRITO NACIONAL</v>
      </c>
      <c r="B40" s="4">
        <v>938</v>
      </c>
      <c r="C40" s="10" t="str">
        <f>VLOOKUP(B40,'[1]LISTADO ATM'!$A$2:$B$816,2,0)</f>
        <v xml:space="preserve">ATM Autobanco Oficina Filadelfia Plaza </v>
      </c>
      <c r="D40" s="4" t="s">
        <v>20</v>
      </c>
      <c r="E40" s="26">
        <v>335798406</v>
      </c>
    </row>
    <row r="41" spans="1:5" ht="18" x14ac:dyDescent="0.25">
      <c r="A41" s="10" t="str">
        <f>VLOOKUP(B41,'[1]LISTADO ATM'!$A$2:$C$817,3,0)</f>
        <v>DISTRITO NACIONAL</v>
      </c>
      <c r="B41" s="4">
        <v>713</v>
      </c>
      <c r="C41" s="10" t="str">
        <f>VLOOKUP(B41,'[1]LISTADO ATM'!$A$2:$B$816,2,0)</f>
        <v xml:space="preserve">ATM Oficina Las Américas </v>
      </c>
      <c r="D41" s="4" t="s">
        <v>20</v>
      </c>
      <c r="E41" s="26">
        <v>335798404</v>
      </c>
    </row>
    <row r="42" spans="1:5" ht="18" x14ac:dyDescent="0.25">
      <c r="A42" s="10" t="str">
        <f>VLOOKUP(B42,'[1]LISTADO ATM'!$A$2:$C$817,3,0)</f>
        <v>DISTRITO NACIONAL</v>
      </c>
      <c r="B42" s="4">
        <v>640</v>
      </c>
      <c r="C42" s="10" t="str">
        <f>VLOOKUP(B42,'[1]LISTADO ATM'!$A$2:$B$816,2,0)</f>
        <v xml:space="preserve">ATM Ministerio Obras Públicas </v>
      </c>
      <c r="D42" s="4" t="s">
        <v>20</v>
      </c>
      <c r="E42" s="26">
        <v>335798394</v>
      </c>
    </row>
    <row r="43" spans="1:5" ht="18.75" thickBot="1" x14ac:dyDescent="0.3">
      <c r="A43" s="7" t="s">
        <v>12</v>
      </c>
      <c r="B43" s="15">
        <f>COUNT(B35:B42)</f>
        <v>8</v>
      </c>
      <c r="C43" s="25"/>
      <c r="D43" s="5"/>
      <c r="E43" s="6"/>
    </row>
    <row r="44" spans="1:5" ht="15.75" thickBot="1" x14ac:dyDescent="0.3">
      <c r="E44" s="9"/>
    </row>
    <row r="45" spans="1:5" ht="18.75" thickBot="1" x14ac:dyDescent="0.3">
      <c r="A45" s="38" t="s">
        <v>14</v>
      </c>
      <c r="B45" s="39"/>
      <c r="E45" s="9"/>
    </row>
    <row r="46" spans="1:5" ht="18.75" thickBot="1" x14ac:dyDescent="0.3">
      <c r="A46" s="40">
        <f>+B31+B43</f>
        <v>23</v>
      </c>
      <c r="B46" s="41"/>
      <c r="E46" s="9"/>
    </row>
    <row r="47" spans="1:5" ht="15.75" thickBot="1" x14ac:dyDescent="0.3">
      <c r="E47" s="9"/>
    </row>
    <row r="48" spans="1:5" ht="18.75" thickBot="1" x14ac:dyDescent="0.3">
      <c r="A48" s="42" t="s">
        <v>15</v>
      </c>
      <c r="B48" s="43"/>
      <c r="C48" s="43"/>
      <c r="D48" s="43"/>
      <c r="E48" s="44"/>
    </row>
    <row r="49" spans="1:5" ht="18" x14ac:dyDescent="0.25">
      <c r="A49" s="17"/>
      <c r="B49" s="17" t="s">
        <v>6</v>
      </c>
      <c r="C49" s="8" t="s">
        <v>7</v>
      </c>
      <c r="D49" s="45" t="s">
        <v>8</v>
      </c>
      <c r="E49" s="46"/>
    </row>
    <row r="50" spans="1:5" ht="18" x14ac:dyDescent="0.25">
      <c r="A50" s="4" t="str">
        <f>VLOOKUP(B50,'[1]LISTADO ATM'!$A$2:$C$817,3,0)</f>
        <v>DISTRITO NACIONAL</v>
      </c>
      <c r="B50" s="4">
        <v>583</v>
      </c>
      <c r="C50" s="10" t="str">
        <f>VLOOKUP(B50,'[1]LISTADO ATM'!$A$2:$B$816,2,0)</f>
        <v xml:space="preserve">ATM Ministerio Fuerzas Armadas I </v>
      </c>
      <c r="D50" s="27" t="s">
        <v>17</v>
      </c>
      <c r="E50" s="28"/>
    </row>
    <row r="51" spans="1:5" ht="18" x14ac:dyDescent="0.25">
      <c r="A51" s="4" t="str">
        <f>VLOOKUP(B51,'[1]LISTADO ATM'!$A$2:$C$817,3,0)</f>
        <v>DISTRITO NACIONAL</v>
      </c>
      <c r="B51" s="4">
        <v>355</v>
      </c>
      <c r="C51" s="10" t="str">
        <f>VLOOKUP(B51,'[1]LISTADO ATM'!$A$2:$B$816,2,0)</f>
        <v xml:space="preserve">ATM UNP Metro II </v>
      </c>
      <c r="D51" s="27" t="s">
        <v>17</v>
      </c>
      <c r="E51" s="28"/>
    </row>
    <row r="52" spans="1:5" ht="18" x14ac:dyDescent="0.25">
      <c r="A52" s="4" t="str">
        <f>VLOOKUP(B52,'[1]LISTADO ATM'!$A$2:$C$817,3,0)</f>
        <v>DISTRITO NACIONAL</v>
      </c>
      <c r="B52" s="4">
        <v>722</v>
      </c>
      <c r="C52" s="10" t="str">
        <f>VLOOKUP(B52,'[1]LISTADO ATM'!$A$2:$B$816,2,0)</f>
        <v xml:space="preserve">ATM Oficina Charles de Gaulle III </v>
      </c>
      <c r="D52" s="27" t="s">
        <v>17</v>
      </c>
      <c r="E52" s="28"/>
    </row>
    <row r="53" spans="1:5" ht="18" x14ac:dyDescent="0.25">
      <c r="A53" s="4" t="str">
        <f>VLOOKUP(B53,'[1]LISTADO ATM'!$A$2:$C$817,3,0)</f>
        <v>DISTRITO NACIONAL</v>
      </c>
      <c r="B53" s="4">
        <v>435</v>
      </c>
      <c r="C53" s="10" t="str">
        <f>VLOOKUP(B53,'[1]LISTADO ATM'!$A$2:$B$816,2,0)</f>
        <v xml:space="preserve">ATM Autobanco Torre I </v>
      </c>
      <c r="D53" s="27" t="s">
        <v>21</v>
      </c>
      <c r="E53" s="28"/>
    </row>
    <row r="54" spans="1:5" ht="18" x14ac:dyDescent="0.25">
      <c r="A54" s="4" t="str">
        <f>VLOOKUP(B54,'[1]LISTADO ATM'!$A$2:$C$817,3,0)</f>
        <v>DISTRITO NACIONAL</v>
      </c>
      <c r="B54" s="4">
        <v>671</v>
      </c>
      <c r="C54" s="10" t="str">
        <f>VLOOKUP(B54,'[1]LISTADO ATM'!$A$2:$B$816,2,0)</f>
        <v>ATM Ayuntamiento Sto. Dgo. Norte</v>
      </c>
      <c r="D54" s="27" t="s">
        <v>17</v>
      </c>
      <c r="E54" s="28"/>
    </row>
    <row r="55" spans="1:5" ht="18" x14ac:dyDescent="0.25">
      <c r="A55" s="4" t="str">
        <f>VLOOKUP(B55,'[1]LISTADO ATM'!$A$2:$C$817,3,0)</f>
        <v>SUR</v>
      </c>
      <c r="B55" s="4">
        <v>764</v>
      </c>
      <c r="C55" s="10" t="str">
        <f>VLOOKUP(B55,'[1]LISTADO ATM'!$A$2:$B$816,2,0)</f>
        <v xml:space="preserve">ATM Oficina Elías Piña </v>
      </c>
      <c r="D55" s="27" t="s">
        <v>21</v>
      </c>
      <c r="E55" s="28"/>
    </row>
    <row r="56" spans="1:5" ht="18" x14ac:dyDescent="0.25">
      <c r="A56" s="4" t="str">
        <f>VLOOKUP(B56,'[1]LISTADO ATM'!$A$2:$C$817,3,0)</f>
        <v>DISTRITO NACIONAL</v>
      </c>
      <c r="B56" s="4">
        <v>911</v>
      </c>
      <c r="C56" s="10" t="str">
        <f>VLOOKUP(B56,'[1]LISTADO ATM'!$A$2:$B$816,2,0)</f>
        <v xml:space="preserve">ATM Oficina Venezuela II </v>
      </c>
      <c r="D56" s="27" t="s">
        <v>21</v>
      </c>
      <c r="E56" s="28"/>
    </row>
    <row r="57" spans="1:5" ht="18" x14ac:dyDescent="0.25">
      <c r="A57" s="4" t="str">
        <f>VLOOKUP(B57,'[1]LISTADO ATM'!$A$2:$C$817,3,0)</f>
        <v>DISTRITO NACIONAL</v>
      </c>
      <c r="B57" s="4">
        <v>685</v>
      </c>
      <c r="C57" s="10" t="str">
        <f>VLOOKUP(B57,'[1]LISTADO ATM'!$A$2:$B$816,2,0)</f>
        <v>ATM Autoservicio UASD</v>
      </c>
      <c r="D57" s="27" t="s">
        <v>17</v>
      </c>
      <c r="E57" s="28"/>
    </row>
    <row r="58" spans="1:5" ht="18.75" thickBot="1" x14ac:dyDescent="0.3">
      <c r="A58" s="7" t="s">
        <v>12</v>
      </c>
      <c r="B58" s="15">
        <f>COUNT(B50:B57)</f>
        <v>8</v>
      </c>
      <c r="C58" s="25"/>
      <c r="D58" s="29"/>
      <c r="E58" s="30"/>
    </row>
    <row r="59" spans="1:5" x14ac:dyDescent="0.25">
      <c r="B59"/>
    </row>
  </sheetData>
  <mergeCells count="20">
    <mergeCell ref="D52:E52"/>
    <mergeCell ref="D54:E54"/>
    <mergeCell ref="D55:E55"/>
    <mergeCell ref="D56:E56"/>
    <mergeCell ref="D51:E51"/>
    <mergeCell ref="D53:E53"/>
    <mergeCell ref="D57:E57"/>
    <mergeCell ref="D58:E58"/>
    <mergeCell ref="A2:E2"/>
    <mergeCell ref="A3:E3"/>
    <mergeCell ref="A4:E4"/>
    <mergeCell ref="A9:E9"/>
    <mergeCell ref="A45:B45"/>
    <mergeCell ref="A46:B46"/>
    <mergeCell ref="A48:E48"/>
    <mergeCell ref="D49:E49"/>
    <mergeCell ref="C12:E12"/>
    <mergeCell ref="A14:E14"/>
    <mergeCell ref="A33:E33"/>
    <mergeCell ref="D50:E50"/>
  </mergeCells>
  <phoneticPr fontId="11" type="noConversion"/>
  <conditionalFormatting sqref="B58 B12:B14 B16 B2:B9 B31:B33 B35:B49">
    <cfRule type="duplicateValues" dxfId="18" priority="108"/>
  </conditionalFormatting>
  <conditionalFormatting sqref="B58">
    <cfRule type="duplicateValues" dxfId="17" priority="107"/>
  </conditionalFormatting>
  <conditionalFormatting sqref="E30">
    <cfRule type="duplicateValues" dxfId="16" priority="47"/>
  </conditionalFormatting>
  <conditionalFormatting sqref="B35:B1048576 B16:B33 B1:B9 B11:B14">
    <cfRule type="duplicateValues" dxfId="15" priority="626"/>
  </conditionalFormatting>
  <conditionalFormatting sqref="E58:E59 E2:E9 E11:E14 E16 E31:E49">
    <cfRule type="duplicateValues" dxfId="14" priority="632"/>
  </conditionalFormatting>
  <conditionalFormatting sqref="E50 E57">
    <cfRule type="duplicateValues" dxfId="13" priority="653"/>
  </conditionalFormatting>
  <conditionalFormatting sqref="B11">
    <cfRule type="duplicateValues" dxfId="12" priority="680"/>
  </conditionalFormatting>
  <conditionalFormatting sqref="E51">
    <cfRule type="duplicateValues" dxfId="11" priority="7"/>
  </conditionalFormatting>
  <conditionalFormatting sqref="E53">
    <cfRule type="duplicateValues" dxfId="10" priority="6"/>
  </conditionalFormatting>
  <conditionalFormatting sqref="B50:B57">
    <cfRule type="duplicateValues" dxfId="9" priority="696"/>
  </conditionalFormatting>
  <conditionalFormatting sqref="B31:B33 B12:B14 B16 B2:B9 B35:B58">
    <cfRule type="duplicateValues" dxfId="8" priority="697"/>
  </conditionalFormatting>
  <conditionalFormatting sqref="B31:B33 B12:B14 B2:B9 B16 B35:B59">
    <cfRule type="duplicateValues" dxfId="7" priority="703"/>
  </conditionalFormatting>
  <conditionalFormatting sqref="E52">
    <cfRule type="duplicateValues" dxfId="6" priority="5"/>
  </conditionalFormatting>
  <conditionalFormatting sqref="E54">
    <cfRule type="duplicateValues" dxfId="5" priority="4"/>
  </conditionalFormatting>
  <conditionalFormatting sqref="E55">
    <cfRule type="duplicateValues" dxfId="4" priority="3"/>
  </conditionalFormatting>
  <conditionalFormatting sqref="E56">
    <cfRule type="duplicateValues" dxfId="3" priority="2"/>
  </conditionalFormatting>
  <conditionalFormatting sqref="E29">
    <cfRule type="duplicateValues" dxfId="2" priority="1"/>
  </conditionalFormatting>
  <conditionalFormatting sqref="B17:B30">
    <cfRule type="duplicateValues" dxfId="1" priority="709"/>
  </conditionalFormatting>
  <conditionalFormatting sqref="E17:E28 E30">
    <cfRule type="duplicateValues" dxfId="0" priority="7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2021-02-20T10:06:09Z</dcterms:modified>
</cp:coreProperties>
</file>