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21\"/>
    </mc:Choice>
  </mc:AlternateContent>
  <bookViews>
    <workbookView xWindow="0" yWindow="0" windowWidth="15360" windowHeight="76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9" i="1" l="1"/>
  <c r="A59" i="1"/>
  <c r="C58" i="1"/>
  <c r="A58" i="1"/>
  <c r="C57" i="1"/>
  <c r="A57" i="1"/>
  <c r="C56" i="1"/>
  <c r="A56" i="1"/>
  <c r="C60" i="1"/>
  <c r="A60" i="1"/>
  <c r="C55" i="1"/>
  <c r="A55" i="1"/>
  <c r="C61" i="1"/>
  <c r="A61" i="1"/>
  <c r="A46" i="1" l="1"/>
  <c r="C46" i="1"/>
  <c r="A47" i="1"/>
  <c r="C47" i="1"/>
  <c r="A48" i="1"/>
  <c r="C48" i="1"/>
  <c r="A49" i="1"/>
  <c r="C49" i="1"/>
  <c r="A50" i="1"/>
  <c r="C50" i="1"/>
  <c r="A51" i="1"/>
  <c r="C51" i="1"/>
  <c r="A52" i="1"/>
  <c r="C52" i="1"/>
  <c r="A53" i="1"/>
  <c r="C53" i="1"/>
  <c r="A54" i="1"/>
  <c r="C54" i="1"/>
  <c r="C101" i="1" l="1"/>
  <c r="A101" i="1"/>
  <c r="C111" i="1"/>
  <c r="A111" i="1"/>
  <c r="C110" i="1"/>
  <c r="A110" i="1"/>
  <c r="C108" i="1"/>
  <c r="A108" i="1"/>
  <c r="C107" i="1"/>
  <c r="A107" i="1"/>
  <c r="C106" i="1"/>
  <c r="A106" i="1"/>
  <c r="C105" i="1"/>
  <c r="A105" i="1"/>
  <c r="B62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B86" i="1"/>
  <c r="C84" i="1"/>
  <c r="A84" i="1"/>
  <c r="C83" i="1"/>
  <c r="A83" i="1"/>
  <c r="C82" i="1"/>
  <c r="A82" i="1"/>
  <c r="C81" i="1"/>
  <c r="A81" i="1"/>
  <c r="C80" i="1"/>
  <c r="A80" i="1"/>
  <c r="C79" i="1"/>
  <c r="A79" i="1"/>
  <c r="C78" i="1"/>
  <c r="A78" i="1"/>
  <c r="C77" i="1"/>
  <c r="A77" i="1"/>
  <c r="C76" i="1"/>
  <c r="A76" i="1"/>
  <c r="C85" i="1"/>
  <c r="A85" i="1"/>
  <c r="B112" i="1" l="1"/>
  <c r="C109" i="1"/>
  <c r="A109" i="1"/>
  <c r="C104" i="1"/>
  <c r="A104" i="1"/>
  <c r="C100" i="1"/>
  <c r="A100" i="1"/>
  <c r="C103" i="1"/>
  <c r="A103" i="1"/>
  <c r="C99" i="1"/>
  <c r="A99" i="1"/>
  <c r="C98" i="1"/>
  <c r="A98" i="1"/>
  <c r="C97" i="1"/>
  <c r="A97" i="1"/>
  <c r="C96" i="1"/>
  <c r="A96" i="1"/>
  <c r="C95" i="1"/>
  <c r="A95" i="1"/>
  <c r="C102" i="1"/>
  <c r="A102" i="1"/>
  <c r="C94" i="1"/>
  <c r="A94" i="1"/>
  <c r="C93" i="1"/>
  <c r="A93" i="1"/>
  <c r="C75" i="1"/>
  <c r="A75" i="1"/>
  <c r="C74" i="1"/>
  <c r="A74" i="1"/>
  <c r="C73" i="1"/>
  <c r="A73" i="1"/>
  <c r="C72" i="1"/>
  <c r="A72" i="1"/>
  <c r="C71" i="1"/>
  <c r="A71" i="1"/>
  <c r="C70" i="1"/>
  <c r="A70" i="1"/>
  <c r="C69" i="1"/>
  <c r="A69" i="1"/>
  <c r="C68" i="1"/>
  <c r="A68" i="1"/>
  <c r="C67" i="1"/>
  <c r="A67" i="1"/>
  <c r="C66" i="1"/>
  <c r="A66" i="1"/>
  <c r="C34" i="1"/>
  <c r="A34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C14" i="1"/>
  <c r="A14" i="1"/>
  <c r="B10" i="1"/>
  <c r="C9" i="1"/>
  <c r="A9" i="1"/>
  <c r="A89" i="1" l="1"/>
</calcChain>
</file>

<file path=xl/sharedStrings.xml><?xml version="1.0" encoding="utf-8"?>
<sst xmlns="http://schemas.openxmlformats.org/spreadsheetml/2006/main" count="124" uniqueCount="25">
  <si>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</si>
  <si>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</si>
  <si>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</si>
  <si>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</si>
  <si>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</si>
  <si>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</si>
  <si>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</si>
  <si>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</si>
  <si>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</si>
  <si>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</si>
  <si>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</si>
  <si>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</si>
  <si>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</si>
  <si>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</si>
  <si>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TOTAL DE CAJEROS REPORTADOS</t>
  </si>
  <si>
    <t>EN OBSERVACION / CON FALLAS y GAVETAS VACIAS (CON GAVETAS DISPONIBLES)</t>
  </si>
  <si>
    <t xml:space="preserve">3 Gavetas Vacías  </t>
  </si>
  <si>
    <t>Gavetas Vacías + Gavetas Fallando</t>
  </si>
  <si>
    <t>2 Gavetas Vacías y 1 Fallando</t>
  </si>
  <si>
    <t>335798810 </t>
  </si>
  <si>
    <t>335798833 </t>
  </si>
  <si>
    <t>335798842 </t>
  </si>
  <si>
    <t>335798849 </t>
  </si>
  <si>
    <t>335798852 </t>
  </si>
  <si>
    <t>335798854 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</si>
</sst>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/>
    </xf>
    <xf numFmtId="0" fontId="6" fillId="6" borderId="3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9" borderId="24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zoomScale="90" zoomScaleNormal="90" workbookViewId="0">
      <selection activeCell="C5" sqref="C5"/>
    </sheetView>
  </sheetViews>
  <sheetFormatPr baseColWidth="10" defaultColWidth="52.7109375" defaultRowHeight="15" x14ac:dyDescent="0.25"/>
  <cols>
    <col min="1" max="1" width="25.5703125" bestFit="1" customWidth="1"/>
    <col min="2" max="2" width="17.140625" style="9" bestFit="1" customWidth="1"/>
    <col min="3" max="3" width="49.5703125" bestFit="1" customWidth="1"/>
    <col min="4" max="4" width="36.140625" bestFit="1" customWidth="1"/>
    <col min="5" max="5" width="19.5703125" customWidth="1"/>
  </cols>
  <sheetData>
    <row r="1" spans="1:5" ht="22.5" x14ac:dyDescent="0.25">
      <c r="A1" s="32" t="s">
        <v>1</v>
      </c>
      <c r="B1" s="33"/>
      <c r="C1" s="33"/>
      <c r="D1" s="33"/>
      <c r="E1" s="34"/>
    </row>
    <row r="2" spans="1:5" ht="25.5" x14ac:dyDescent="0.25">
      <c r="A2" s="41" t="s">
        <v>0</v>
      </c>
      <c r="B2" s="42"/>
      <c r="C2" s="42"/>
      <c r="D2" s="42"/>
      <c r="E2" s="43"/>
    </row>
    <row r="3" spans="1:5" ht="18" x14ac:dyDescent="0.25">
      <c r="B3" s="1"/>
      <c r="C3" s="1"/>
      <c r="D3" s="1"/>
      <c r="E3" s="21"/>
    </row>
    <row r="4" spans="1:5" ht="18.75" thickBot="1" x14ac:dyDescent="0.3">
      <c r="A4" s="18" t="s">
        <v>2</v>
      </c>
      <c r="B4" s="20">
        <v>44248.25</v>
      </c>
      <c r="C4" s="19"/>
      <c r="D4" s="1"/>
      <c r="E4" s="22"/>
    </row>
    <row r="5" spans="1:5" ht="18.75" thickBot="1" x14ac:dyDescent="0.3">
      <c r="A5" s="18" t="s">
        <v>3</v>
      </c>
      <c r="B5" s="20">
        <v>44248.708333333336</v>
      </c>
      <c r="C5" s="19"/>
      <c r="D5" s="1"/>
      <c r="E5" s="22"/>
    </row>
    <row r="6" spans="1:5" ht="18" x14ac:dyDescent="0.25">
      <c r="B6" s="1"/>
      <c r="C6" s="1"/>
      <c r="D6" s="1"/>
      <c r="E6" s="24"/>
    </row>
    <row r="7" spans="1:5" ht="18" x14ac:dyDescent="0.25">
      <c r="A7" s="35" t="s">
        <v>4</v>
      </c>
      <c r="B7" s="35"/>
      <c r="C7" s="35"/>
      <c r="D7" s="35"/>
      <c r="E7" s="35"/>
    </row>
    <row r="8" spans="1:5" ht="18" x14ac:dyDescent="0.25">
      <c r="A8" s="2" t="s">
        <v>5</v>
      </c>
      <c r="B8" s="2" t="s">
        <v>6</v>
      </c>
      <c r="C8" s="3" t="s">
        <v>7</v>
      </c>
      <c r="D8" s="23" t="s">
        <v>8</v>
      </c>
      <c r="E8" s="23" t="s">
        <v>9</v>
      </c>
    </row>
    <row r="9" spans="1:5" ht="18" x14ac:dyDescent="0.25">
      <c r="A9" s="10" t="e">
        <f>VLOOKUP(B9,'[1]LISTADO ATM'!$A$2:$C$817,3,0)</f>
        <v>#N/A</v>
      </c>
      <c r="B9" s="4"/>
      <c r="C9" s="4" t="e">
        <f>VLOOKUP(B9,'[1]LISTADO ATM'!$A$2:$B$816,2,0)</f>
        <v>#N/A</v>
      </c>
      <c r="D9" s="16"/>
      <c r="E9" s="27"/>
    </row>
    <row r="10" spans="1:5" ht="18.75" thickBot="1" x14ac:dyDescent="0.3">
      <c r="A10" s="7" t="s">
        <v>12</v>
      </c>
      <c r="B10" s="15">
        <f>COUNT(#REF!)</f>
        <v>0</v>
      </c>
      <c r="C10" s="36"/>
      <c r="D10" s="37"/>
      <c r="E10" s="29"/>
    </row>
    <row r="11" spans="1:5" ht="15.75" thickBot="1" x14ac:dyDescent="0.3">
      <c r="E11" s="9"/>
    </row>
    <row r="12" spans="1:5" ht="18.75" thickBot="1" x14ac:dyDescent="0.3">
      <c r="A12" s="38" t="s">
        <v>10</v>
      </c>
      <c r="B12" s="39"/>
      <c r="C12" s="39"/>
      <c r="D12" s="39"/>
      <c r="E12" s="40"/>
    </row>
    <row r="13" spans="1:5" ht="18" x14ac:dyDescent="0.25">
      <c r="A13" s="2" t="s">
        <v>5</v>
      </c>
      <c r="B13" s="2" t="s">
        <v>6</v>
      </c>
      <c r="C13" s="3" t="s">
        <v>7</v>
      </c>
      <c r="D13" s="3" t="s">
        <v>8</v>
      </c>
      <c r="E13" s="3" t="s">
        <v>9</v>
      </c>
    </row>
    <row r="14" spans="1:5" ht="18" x14ac:dyDescent="0.25">
      <c r="A14" s="10" t="str">
        <f>VLOOKUP(B14,'[1]LISTADO ATM'!$A$2:$C$817,3,0)</f>
        <v>DISTRITO NACIONAL</v>
      </c>
      <c r="B14" s="4">
        <v>24</v>
      </c>
      <c r="C14" s="10" t="str">
        <f>VLOOKUP(B14,'[1]LISTADO ATM'!$A$2:$B$816,2,0)</f>
        <v xml:space="preserve">ATM Oficina Eusebio Manzueta </v>
      </c>
      <c r="D14" s="11" t="s">
        <v>11</v>
      </c>
      <c r="E14" s="14">
        <v>335796795</v>
      </c>
    </row>
    <row r="15" spans="1:5" ht="18" x14ac:dyDescent="0.25">
      <c r="A15" s="10" t="str">
        <f>VLOOKUP(B15,'[1]LISTADO ATM'!$A$2:$C$817,3,0)</f>
        <v>DISTRITO NACIONAL</v>
      </c>
      <c r="B15" s="4">
        <v>658</v>
      </c>
      <c r="C15" s="10" t="str">
        <f>VLOOKUP(B15,'[1]LISTADO ATM'!$A$2:$B$816,2,0)</f>
        <v>ATM Cámara de Cuentas</v>
      </c>
      <c r="D15" s="11" t="s">
        <v>11</v>
      </c>
      <c r="E15" s="14">
        <v>335797917</v>
      </c>
    </row>
    <row r="16" spans="1:5" ht="18" x14ac:dyDescent="0.25">
      <c r="A16" s="10" t="str">
        <f>VLOOKUP(B16,'[1]LISTADO ATM'!$A$2:$C$817,3,0)</f>
        <v>DISTRITO NACIONAL</v>
      </c>
      <c r="B16" s="4">
        <v>738</v>
      </c>
      <c r="C16" s="10" t="str">
        <f>VLOOKUP(B16,'[1]LISTADO ATM'!$A$2:$B$816,2,0)</f>
        <v xml:space="preserve">ATM Zona Franca Los Alcarrizos </v>
      </c>
      <c r="D16" s="11" t="s">
        <v>11</v>
      </c>
      <c r="E16" s="14">
        <v>335798397</v>
      </c>
    </row>
    <row r="17" spans="1:5" ht="18" x14ac:dyDescent="0.25">
      <c r="A17" s="10" t="str">
        <f>VLOOKUP(B17,'[1]LISTADO ATM'!$A$2:$C$817,3,0)</f>
        <v>SUR</v>
      </c>
      <c r="B17" s="4">
        <v>252</v>
      </c>
      <c r="C17" s="10" t="str">
        <f>VLOOKUP(B17,'[1]LISTADO ATM'!$A$2:$B$816,2,0)</f>
        <v xml:space="preserve">ATM Banco Agrícola (Barahona) </v>
      </c>
      <c r="D17" s="11" t="s">
        <v>11</v>
      </c>
      <c r="E17" s="14">
        <v>335798488</v>
      </c>
    </row>
    <row r="18" spans="1:5" ht="18" x14ac:dyDescent="0.25">
      <c r="A18" s="10" t="str">
        <f>VLOOKUP(B18,'[1]LISTADO ATM'!$A$2:$C$817,3,0)</f>
        <v>DISTRITO NACIONAL</v>
      </c>
      <c r="B18" s="4">
        <v>231</v>
      </c>
      <c r="C18" s="10" t="str">
        <f>VLOOKUP(B18,'[1]LISTADO ATM'!$A$2:$B$816,2,0)</f>
        <v xml:space="preserve">ATM Oficina Zona Oriental </v>
      </c>
      <c r="D18" s="11" t="s">
        <v>11</v>
      </c>
      <c r="E18" s="14">
        <v>335798639</v>
      </c>
    </row>
    <row r="19" spans="1:5" ht="18" x14ac:dyDescent="0.25">
      <c r="A19" s="10" t="str">
        <f>VLOOKUP(B19,'[1]LISTADO ATM'!$A$2:$C$817,3,0)</f>
        <v>DISTRITO NACIONAL</v>
      </c>
      <c r="B19" s="4">
        <v>908</v>
      </c>
      <c r="C19" s="10" t="str">
        <f>VLOOKUP(B19,'[1]LISTADO ATM'!$A$2:$B$816,2,0)</f>
        <v xml:space="preserve">ATM Oficina Plaza Botánika </v>
      </c>
      <c r="D19" s="11" t="s">
        <v>11</v>
      </c>
      <c r="E19" s="14">
        <v>335798651</v>
      </c>
    </row>
    <row r="20" spans="1:5" ht="18" x14ac:dyDescent="0.25">
      <c r="A20" s="10" t="str">
        <f>VLOOKUP(B20,'[1]LISTADO ATM'!$A$2:$C$817,3,0)</f>
        <v>ESTE</v>
      </c>
      <c r="B20" s="4">
        <v>824</v>
      </c>
      <c r="C20" s="10" t="str">
        <f>VLOOKUP(B20,'[1]LISTADO ATM'!$A$2:$B$816,2,0)</f>
        <v xml:space="preserve">ATM Multiplaza (Higuey) </v>
      </c>
      <c r="D20" s="11" t="s">
        <v>11</v>
      </c>
      <c r="E20" s="14">
        <v>335798661</v>
      </c>
    </row>
    <row r="21" spans="1:5" ht="18" x14ac:dyDescent="0.25">
      <c r="A21" s="10" t="str">
        <f>VLOOKUP(B21,'[1]LISTADO ATM'!$A$2:$C$817,3,0)</f>
        <v>DISTRITO NACIONAL</v>
      </c>
      <c r="B21" s="4">
        <v>884</v>
      </c>
      <c r="C21" s="10" t="str">
        <f>VLOOKUP(B21,'[1]LISTADO ATM'!$A$2:$B$816,2,0)</f>
        <v xml:space="preserve">ATM UNP Olé Sabana Perdida </v>
      </c>
      <c r="D21" s="11" t="s">
        <v>11</v>
      </c>
      <c r="E21" s="14">
        <v>335798686</v>
      </c>
    </row>
    <row r="22" spans="1:5" ht="18" x14ac:dyDescent="0.25">
      <c r="A22" s="10" t="str">
        <f>VLOOKUP(B22,'[1]LISTADO ATM'!$A$2:$C$817,3,0)</f>
        <v>DISTRITO NACIONAL</v>
      </c>
      <c r="B22" s="4">
        <v>678</v>
      </c>
      <c r="C22" s="10" t="str">
        <f>VLOOKUP(B22,'[1]LISTADO ATM'!$A$2:$B$816,2,0)</f>
        <v>ATM Eco Petroleo San Isidro</v>
      </c>
      <c r="D22" s="11" t="s">
        <v>11</v>
      </c>
      <c r="E22" s="14">
        <v>335798691</v>
      </c>
    </row>
    <row r="23" spans="1:5" ht="18" x14ac:dyDescent="0.25">
      <c r="A23" s="10" t="str">
        <f>VLOOKUP(B23,'[1]LISTADO ATM'!$A$2:$C$817,3,0)</f>
        <v>DISTRITO NACIONAL</v>
      </c>
      <c r="B23" s="4">
        <v>493</v>
      </c>
      <c r="C23" s="10" t="str">
        <f>VLOOKUP(B23,'[1]LISTADO ATM'!$A$2:$B$816,2,0)</f>
        <v xml:space="preserve">ATM Oficina Haina Occidental II </v>
      </c>
      <c r="D23" s="11" t="s">
        <v>11</v>
      </c>
      <c r="E23" s="14">
        <v>335798706</v>
      </c>
    </row>
    <row r="24" spans="1:5" ht="18" x14ac:dyDescent="0.25">
      <c r="A24" s="10" t="str">
        <f>VLOOKUP(B24,'[1]LISTADO ATM'!$A$2:$C$817,3,0)</f>
        <v>SUR</v>
      </c>
      <c r="B24" s="4">
        <v>592</v>
      </c>
      <c r="C24" s="10" t="str">
        <f>VLOOKUP(B24,'[1]LISTADO ATM'!$A$2:$B$816,2,0)</f>
        <v xml:space="preserve">ATM Centro de Caja San Cristóbal I </v>
      </c>
      <c r="D24" s="11" t="s">
        <v>11</v>
      </c>
      <c r="E24" s="14">
        <v>335798708</v>
      </c>
    </row>
    <row r="25" spans="1:5" ht="18" x14ac:dyDescent="0.25">
      <c r="A25" s="10" t="str">
        <f>VLOOKUP(B25,'[1]LISTADO ATM'!$A$2:$C$817,3,0)</f>
        <v>DISTRITO NACIONAL</v>
      </c>
      <c r="B25" s="4">
        <v>684</v>
      </c>
      <c r="C25" s="10" t="str">
        <f>VLOOKUP(B25,'[1]LISTADO ATM'!$A$2:$B$816,2,0)</f>
        <v>ATM Estación Texaco Prolongación 27 Febrero</v>
      </c>
      <c r="D25" s="11" t="s">
        <v>11</v>
      </c>
      <c r="E25" s="14">
        <v>335798709</v>
      </c>
    </row>
    <row r="26" spans="1:5" ht="18" x14ac:dyDescent="0.25">
      <c r="A26" s="10" t="str">
        <f>VLOOKUP(B26,'[1]LISTADO ATM'!$A$2:$C$817,3,0)</f>
        <v>DISTRITO NACIONAL</v>
      </c>
      <c r="B26" s="4">
        <v>325</v>
      </c>
      <c r="C26" s="10" t="str">
        <f>VLOOKUP(B26,'[1]LISTADO ATM'!$A$2:$B$816,2,0)</f>
        <v>ATM Casa Edwin</v>
      </c>
      <c r="D26" s="11" t="s">
        <v>11</v>
      </c>
      <c r="E26" s="14">
        <v>335798743</v>
      </c>
    </row>
    <row r="27" spans="1:5" ht="18" x14ac:dyDescent="0.25">
      <c r="A27" s="10" t="str">
        <f>VLOOKUP(B27,'[1]LISTADO ATM'!$A$2:$C$817,3,0)</f>
        <v>DISTRITO NACIONAL</v>
      </c>
      <c r="B27" s="4">
        <v>192</v>
      </c>
      <c r="C27" s="10" t="str">
        <f>VLOOKUP(B27,'[1]LISTADO ATM'!$A$2:$B$816,2,0)</f>
        <v xml:space="preserve">ATM Autobanco Luperón II </v>
      </c>
      <c r="D27" s="11" t="s">
        <v>11</v>
      </c>
      <c r="E27" s="14">
        <v>335798740</v>
      </c>
    </row>
    <row r="28" spans="1:5" ht="18" x14ac:dyDescent="0.25">
      <c r="A28" s="10" t="str">
        <f>VLOOKUP(B28,'[1]LISTADO ATM'!$A$2:$C$817,3,0)</f>
        <v>SUR</v>
      </c>
      <c r="B28" s="4">
        <v>619</v>
      </c>
      <c r="C28" s="10" t="str">
        <f>VLOOKUP(B28,'[1]LISTADO ATM'!$A$2:$B$816,2,0)</f>
        <v xml:space="preserve">ATM Academia P.N. Hatillo (San Cristóbal) </v>
      </c>
      <c r="D28" s="11" t="s">
        <v>11</v>
      </c>
      <c r="E28" s="26">
        <v>335798738</v>
      </c>
    </row>
    <row r="29" spans="1:5" ht="18" x14ac:dyDescent="0.25">
      <c r="A29" s="10" t="str">
        <f>VLOOKUP(B29,'[1]LISTADO ATM'!$A$2:$C$817,3,0)</f>
        <v>DISTRITO NACIONAL</v>
      </c>
      <c r="B29" s="4">
        <v>955</v>
      </c>
      <c r="C29" s="10" t="str">
        <f>VLOOKUP(B29,'[1]LISTADO ATM'!$A$2:$B$816,2,0)</f>
        <v xml:space="preserve">ATM Oficina Americana Independencia II </v>
      </c>
      <c r="D29" s="11" t="s">
        <v>11</v>
      </c>
      <c r="E29" s="14">
        <v>335798759</v>
      </c>
    </row>
    <row r="30" spans="1:5" ht="18" x14ac:dyDescent="0.25">
      <c r="A30" s="10" t="str">
        <f>VLOOKUP(B30,'[1]LISTADO ATM'!$A$2:$C$817,3,0)</f>
        <v>DISTRITO NACIONAL</v>
      </c>
      <c r="B30" s="4">
        <v>938</v>
      </c>
      <c r="C30" s="10" t="str">
        <f>VLOOKUP(B30,'[1]LISTADO ATM'!$A$2:$B$816,2,0)</f>
        <v xml:space="preserve">ATM Autobanco Oficina Filadelfia Plaza </v>
      </c>
      <c r="D30" s="11" t="s">
        <v>11</v>
      </c>
      <c r="E30" s="14">
        <v>335798760</v>
      </c>
    </row>
    <row r="31" spans="1:5" ht="18" x14ac:dyDescent="0.25">
      <c r="A31" s="10" t="str">
        <f>VLOOKUP(B31,'[1]LISTADO ATM'!$A$2:$C$817,3,0)</f>
        <v>DISTRITO NACIONAL</v>
      </c>
      <c r="B31" s="4">
        <v>755</v>
      </c>
      <c r="C31" s="10" t="str">
        <f>VLOOKUP(B31,'[1]LISTADO ATM'!$A$2:$B$816,2,0)</f>
        <v xml:space="preserve">ATM Oficina Galería del Este (Plaza) </v>
      </c>
      <c r="D31" s="11" t="s">
        <v>11</v>
      </c>
      <c r="E31" s="14">
        <v>335798761</v>
      </c>
    </row>
    <row r="32" spans="1:5" ht="18" x14ac:dyDescent="0.25">
      <c r="A32" s="10" t="str">
        <f>VLOOKUP(B32,'[1]LISTADO ATM'!$A$2:$C$817,3,0)</f>
        <v>DISTRITO NACIONAL</v>
      </c>
      <c r="B32" s="4">
        <v>713</v>
      </c>
      <c r="C32" s="10" t="str">
        <f>VLOOKUP(B32,'[1]LISTADO ATM'!$A$2:$B$816,2,0)</f>
        <v xml:space="preserve">ATM Oficina Las Américas </v>
      </c>
      <c r="D32" s="11" t="s">
        <v>11</v>
      </c>
      <c r="E32" s="14">
        <v>335798762</v>
      </c>
    </row>
    <row r="33" spans="1:5" ht="18" x14ac:dyDescent="0.25">
      <c r="A33" s="10" t="str">
        <f>VLOOKUP(B33,'[1]LISTADO ATM'!$A$2:$C$817,3,0)</f>
        <v>DISTRITO NACIONAL</v>
      </c>
      <c r="B33" s="4">
        <v>655</v>
      </c>
      <c r="C33" s="10" t="str">
        <f>VLOOKUP(B33,'[1]LISTADO ATM'!$A$2:$B$816,2,0)</f>
        <v>ATM Farmacia Sandra</v>
      </c>
      <c r="D33" s="11" t="s">
        <v>11</v>
      </c>
      <c r="E33" s="14">
        <v>335798763</v>
      </c>
    </row>
    <row r="34" spans="1:5" ht="18" x14ac:dyDescent="0.25">
      <c r="A34" s="10" t="str">
        <f>VLOOKUP(B34,'[1]LISTADO ATM'!$A$2:$C$817,3,0)</f>
        <v>DISTRITO NACIONAL</v>
      </c>
      <c r="B34" s="4">
        <v>406</v>
      </c>
      <c r="C34" s="10" t="str">
        <f>VLOOKUP(B34,'[1]LISTADO ATM'!$A$2:$B$816,2,0)</f>
        <v xml:space="preserve">ATM UNP Plaza Lama Máximo Gómez </v>
      </c>
      <c r="D34" s="11" t="s">
        <v>11</v>
      </c>
      <c r="E34" s="14">
        <v>335798766</v>
      </c>
    </row>
    <row r="35" spans="1:5" ht="18" x14ac:dyDescent="0.25">
      <c r="A35" s="10" t="str">
        <f>VLOOKUP(B35,'[1]LISTADO ATM'!$A$2:$C$817,3,0)</f>
        <v>ESTE</v>
      </c>
      <c r="B35" s="4">
        <v>480</v>
      </c>
      <c r="C35" s="10" t="str">
        <f>VLOOKUP(B35,'[1]LISTADO ATM'!$A$2:$B$816,2,0)</f>
        <v>ATM UNP Farmaconal Higuey</v>
      </c>
      <c r="D35" s="11" t="s">
        <v>11</v>
      </c>
      <c r="E35" s="14">
        <v>335798781</v>
      </c>
    </row>
    <row r="36" spans="1:5" ht="18" x14ac:dyDescent="0.25">
      <c r="A36" s="10" t="str">
        <f>VLOOKUP(B36,'[1]LISTADO ATM'!$A$2:$C$817,3,0)</f>
        <v>SUR</v>
      </c>
      <c r="B36" s="4">
        <v>44</v>
      </c>
      <c r="C36" s="10" t="str">
        <f>VLOOKUP(B36,'[1]LISTADO ATM'!$A$2:$B$816,2,0)</f>
        <v xml:space="preserve">ATM Oficina Pedernales </v>
      </c>
      <c r="D36" s="11" t="s">
        <v>11</v>
      </c>
      <c r="E36" s="14">
        <v>335798792</v>
      </c>
    </row>
    <row r="37" spans="1:5" ht="18" x14ac:dyDescent="0.25">
      <c r="A37" s="10" t="str">
        <f>VLOOKUP(B37,'[1]LISTADO ATM'!$A$2:$C$817,3,0)</f>
        <v>DISTRITO NACIONAL</v>
      </c>
      <c r="B37" s="4">
        <v>54</v>
      </c>
      <c r="C37" s="10" t="str">
        <f>VLOOKUP(B37,'[1]LISTADO ATM'!$A$2:$B$816,2,0)</f>
        <v xml:space="preserve">ATM Autoservicio Galería 360 </v>
      </c>
      <c r="D37" s="11" t="s">
        <v>11</v>
      </c>
      <c r="E37" s="14">
        <v>335798793</v>
      </c>
    </row>
    <row r="38" spans="1:5" ht="18" x14ac:dyDescent="0.25">
      <c r="A38" s="10" t="str">
        <f>VLOOKUP(B38,'[1]LISTADO ATM'!$A$2:$C$817,3,0)</f>
        <v>ESTE</v>
      </c>
      <c r="B38" s="4">
        <v>114</v>
      </c>
      <c r="C38" s="10" t="str">
        <f>VLOOKUP(B38,'[1]LISTADO ATM'!$A$2:$B$816,2,0)</f>
        <v xml:space="preserve">ATM Oficina Hato Mayor </v>
      </c>
      <c r="D38" s="11" t="s">
        <v>11</v>
      </c>
      <c r="E38" s="14">
        <v>335798796</v>
      </c>
    </row>
    <row r="39" spans="1:5" ht="18" x14ac:dyDescent="0.25">
      <c r="A39" s="10" t="str">
        <f>VLOOKUP(B39,'[1]LISTADO ATM'!$A$2:$C$817,3,0)</f>
        <v>DISTRITO NACIONAL</v>
      </c>
      <c r="B39" s="4">
        <v>165</v>
      </c>
      <c r="C39" s="10" t="str">
        <f>VLOOKUP(B39,'[1]LISTADO ATM'!$A$2:$B$816,2,0)</f>
        <v>ATM Autoservicio Megacentro</v>
      </c>
      <c r="D39" s="11" t="s">
        <v>11</v>
      </c>
      <c r="E39" s="14">
        <v>335798798</v>
      </c>
    </row>
    <row r="40" spans="1:5" ht="18" x14ac:dyDescent="0.25">
      <c r="A40" s="10" t="str">
        <f>VLOOKUP(B40,'[1]LISTADO ATM'!$A$2:$C$817,3,0)</f>
        <v>NORTE</v>
      </c>
      <c r="B40" s="4">
        <v>171</v>
      </c>
      <c r="C40" s="10" t="str">
        <f>VLOOKUP(B40,'[1]LISTADO ATM'!$A$2:$B$816,2,0)</f>
        <v xml:space="preserve">ATM Oficina Moca </v>
      </c>
      <c r="D40" s="11" t="s">
        <v>11</v>
      </c>
      <c r="E40" s="14">
        <v>335798800</v>
      </c>
    </row>
    <row r="41" spans="1:5" ht="18" x14ac:dyDescent="0.25">
      <c r="A41" s="10" t="str">
        <f>VLOOKUP(B41,'[1]LISTADO ATM'!$A$2:$C$817,3,0)</f>
        <v>SUR</v>
      </c>
      <c r="B41" s="4">
        <v>249</v>
      </c>
      <c r="C41" s="10" t="str">
        <f>VLOOKUP(B41,'[1]LISTADO ATM'!$A$2:$B$816,2,0)</f>
        <v xml:space="preserve">ATM Banco Agrícola Neiba </v>
      </c>
      <c r="D41" s="11" t="s">
        <v>11</v>
      </c>
      <c r="E41" s="14">
        <v>335798801</v>
      </c>
    </row>
    <row r="42" spans="1:5" ht="18" x14ac:dyDescent="0.25">
      <c r="A42" s="10" t="str">
        <f>VLOOKUP(B42,'[1]LISTADO ATM'!$A$2:$C$817,3,0)</f>
        <v>DISTRITO NACIONAL</v>
      </c>
      <c r="B42" s="4">
        <v>918</v>
      </c>
      <c r="C42" s="10" t="str">
        <f>VLOOKUP(B42,'[1]LISTADO ATM'!$A$2:$B$816,2,0)</f>
        <v xml:space="preserve">ATM S/M Liverpool de la Jacobo Majluta </v>
      </c>
      <c r="D42" s="11" t="s">
        <v>11</v>
      </c>
      <c r="E42" s="14">
        <v>335798807</v>
      </c>
    </row>
    <row r="43" spans="1:5" ht="18" x14ac:dyDescent="0.25">
      <c r="A43" s="10" t="str">
        <f>VLOOKUP(B43,'[1]LISTADO ATM'!$A$2:$C$817,3,0)</f>
        <v>ESTE</v>
      </c>
      <c r="B43" s="4">
        <v>912</v>
      </c>
      <c r="C43" s="10" t="str">
        <f>VLOOKUP(B43,'[1]LISTADO ATM'!$A$2:$B$816,2,0)</f>
        <v xml:space="preserve">ATM Oficina San Pedro II </v>
      </c>
      <c r="D43" s="11" t="s">
        <v>11</v>
      </c>
      <c r="E43" s="14">
        <v>335798808</v>
      </c>
    </row>
    <row r="44" spans="1:5" ht="18" x14ac:dyDescent="0.25">
      <c r="A44" s="10" t="str">
        <f>VLOOKUP(B44,'[1]LISTADO ATM'!$A$2:$C$817,3,0)</f>
        <v>DISTRITO NACIONAL</v>
      </c>
      <c r="B44" s="4">
        <v>32</v>
      </c>
      <c r="C44" s="10" t="str">
        <f>VLOOKUP(B44,'[1]LISTADO ATM'!$A$2:$B$816,2,0)</f>
        <v xml:space="preserve">ATM Oficina San Martín II </v>
      </c>
      <c r="D44" s="11" t="s">
        <v>11</v>
      </c>
      <c r="E44" s="14">
        <v>335798814</v>
      </c>
    </row>
    <row r="45" spans="1:5" ht="18" x14ac:dyDescent="0.25">
      <c r="A45" s="10" t="str">
        <f>VLOOKUP(B45,'[1]LISTADO ATM'!$A$2:$C$817,3,0)</f>
        <v>DISTRITO NACIONAL</v>
      </c>
      <c r="B45" s="4">
        <v>160</v>
      </c>
      <c r="C45" s="10" t="str">
        <f>VLOOKUP(B45,'[1]LISTADO ATM'!$A$2:$B$816,2,0)</f>
        <v xml:space="preserve">ATM Oficina Herrera </v>
      </c>
      <c r="D45" s="11" t="s">
        <v>11</v>
      </c>
      <c r="E45" s="14">
        <v>335798816</v>
      </c>
    </row>
    <row r="46" spans="1:5" ht="18" x14ac:dyDescent="0.25">
      <c r="A46" s="10" t="str">
        <f>VLOOKUP(B46,'[1]LISTADO ATM'!$A$2:$C$817,3,0)</f>
        <v>DISTRITO NACIONAL</v>
      </c>
      <c r="B46" s="4">
        <v>527</v>
      </c>
      <c r="C46" s="10" t="str">
        <f>VLOOKUP(B46,'[1]LISTADO ATM'!$A$2:$B$816,2,0)</f>
        <v>ATM Oficina Zona Oriental II</v>
      </c>
      <c r="D46" s="11" t="s">
        <v>11</v>
      </c>
      <c r="E46" s="14">
        <v>335798819</v>
      </c>
    </row>
    <row r="47" spans="1:5" ht="18" x14ac:dyDescent="0.25">
      <c r="A47" s="10" t="str">
        <f>VLOOKUP(B47,'[1]LISTADO ATM'!$A$2:$C$817,3,0)</f>
        <v>DISTRITO NACIONAL</v>
      </c>
      <c r="B47" s="4">
        <v>813</v>
      </c>
      <c r="C47" s="10" t="str">
        <f>VLOOKUP(B47,'[1]LISTADO ATM'!$A$2:$B$816,2,0)</f>
        <v>ATM Occidental Mall</v>
      </c>
      <c r="D47" s="11" t="s">
        <v>11</v>
      </c>
      <c r="E47" s="14">
        <v>335798821</v>
      </c>
    </row>
    <row r="48" spans="1:5" ht="18" x14ac:dyDescent="0.25">
      <c r="A48" s="10" t="str">
        <f>VLOOKUP(B48,'[1]LISTADO ATM'!$A$2:$C$817,3,0)</f>
        <v>DISTRITO NACIONAL</v>
      </c>
      <c r="B48" s="4">
        <v>486</v>
      </c>
      <c r="C48" s="10" t="str">
        <f>VLOOKUP(B48,'[1]LISTADO ATM'!$A$2:$B$816,2,0)</f>
        <v xml:space="preserve">ATM Olé La Caleta </v>
      </c>
      <c r="D48" s="11" t="s">
        <v>11</v>
      </c>
      <c r="E48" s="14">
        <v>335798827</v>
      </c>
    </row>
    <row r="49" spans="1:5" ht="18" x14ac:dyDescent="0.25">
      <c r="A49" s="10" t="str">
        <f>VLOOKUP(B49,'[1]LISTADO ATM'!$A$2:$C$817,3,0)</f>
        <v>NORTE</v>
      </c>
      <c r="B49" s="4">
        <v>645</v>
      </c>
      <c r="C49" s="10" t="str">
        <f>VLOOKUP(B49,'[1]LISTADO ATM'!$A$2:$B$816,2,0)</f>
        <v xml:space="preserve">ATM UNP Cabrera </v>
      </c>
      <c r="D49" s="11" t="s">
        <v>11</v>
      </c>
      <c r="E49" s="14">
        <v>335798830</v>
      </c>
    </row>
    <row r="50" spans="1:5" ht="18" x14ac:dyDescent="0.25">
      <c r="A50" s="10" t="str">
        <f>VLOOKUP(B50,'[1]LISTADO ATM'!$A$2:$C$817,3,0)</f>
        <v>SUR</v>
      </c>
      <c r="B50" s="4">
        <v>873</v>
      </c>
      <c r="C50" s="10" t="str">
        <f>VLOOKUP(B50,'[1]LISTADO ATM'!$A$2:$B$816,2,0)</f>
        <v xml:space="preserve">ATM Centro de Caja San Cristóbal II </v>
      </c>
      <c r="D50" s="11" t="s">
        <v>11</v>
      </c>
      <c r="E50" s="14">
        <v>335798831</v>
      </c>
    </row>
    <row r="51" spans="1:5" ht="18" x14ac:dyDescent="0.25">
      <c r="A51" s="10" t="str">
        <f>VLOOKUP(B51,'[1]LISTADO ATM'!$A$2:$C$817,3,0)</f>
        <v>SUR</v>
      </c>
      <c r="B51" s="4">
        <v>677</v>
      </c>
      <c r="C51" s="10" t="str">
        <f>VLOOKUP(B51,'[1]LISTADO ATM'!$A$2:$B$816,2,0)</f>
        <v>ATM PBG Villa Jaragua</v>
      </c>
      <c r="D51" s="11" t="s">
        <v>11</v>
      </c>
      <c r="E51" s="14">
        <v>335798832</v>
      </c>
    </row>
    <row r="52" spans="1:5" ht="18" x14ac:dyDescent="0.25">
      <c r="A52" s="10" t="str">
        <f>VLOOKUP(B52,'[1]LISTADO ATM'!$A$2:$C$817,3,0)</f>
        <v>ESTE</v>
      </c>
      <c r="B52" s="4">
        <v>673</v>
      </c>
      <c r="C52" s="10" t="str">
        <f>VLOOKUP(B52,'[1]LISTADO ATM'!$A$2:$B$816,2,0)</f>
        <v>ATM Clínica Dr. Cruz Jiminián</v>
      </c>
      <c r="D52" s="11" t="s">
        <v>11</v>
      </c>
      <c r="E52" s="14" t="s">
        <v>20</v>
      </c>
    </row>
    <row r="53" spans="1:5" ht="18" x14ac:dyDescent="0.25">
      <c r="A53" s="10" t="str">
        <f>VLOOKUP(B53,'[1]LISTADO ATM'!$A$2:$C$817,3,0)</f>
        <v>ESTE</v>
      </c>
      <c r="B53" s="4">
        <v>660</v>
      </c>
      <c r="C53" s="10" t="str">
        <f>VLOOKUP(B53,'[1]LISTADO ATM'!$A$2:$B$816,2,0)</f>
        <v>ATM Oficina Romana Norte II</v>
      </c>
      <c r="D53" s="11" t="s">
        <v>11</v>
      </c>
      <c r="E53" s="14">
        <v>335798834</v>
      </c>
    </row>
    <row r="54" spans="1:5" ht="18" x14ac:dyDescent="0.25">
      <c r="A54" s="10" t="str">
        <f>VLOOKUP(B54,'[1]LISTADO ATM'!$A$2:$C$817,3,0)</f>
        <v>DISTRITO NACIONAL</v>
      </c>
      <c r="B54" s="4">
        <v>721</v>
      </c>
      <c r="C54" s="10" t="str">
        <f>VLOOKUP(B54,'[1]LISTADO ATM'!$A$2:$B$816,2,0)</f>
        <v xml:space="preserve">ATM Oficina Charles de Gaulle II </v>
      </c>
      <c r="D54" s="11" t="s">
        <v>11</v>
      </c>
      <c r="E54" s="14">
        <v>335798836</v>
      </c>
    </row>
    <row r="55" spans="1:5" ht="18" x14ac:dyDescent="0.25">
      <c r="A55" s="10" t="str">
        <f>VLOOKUP(B55,'[1]LISTADO ATM'!$A$2:$C$817,3,0)</f>
        <v>DISTRITO NACIONAL</v>
      </c>
      <c r="B55" s="4">
        <v>424</v>
      </c>
      <c r="C55" s="10" t="str">
        <f>VLOOKUP(B55,'[1]LISTADO ATM'!$A$2:$B$816,2,0)</f>
        <v xml:space="preserve">ATM UNP Jumbo Luperón I </v>
      </c>
      <c r="D55" s="11" t="s">
        <v>11</v>
      </c>
      <c r="E55" s="14">
        <v>335798853</v>
      </c>
    </row>
    <row r="56" spans="1:5" ht="18" x14ac:dyDescent="0.25">
      <c r="A56" s="10" t="str">
        <f>VLOOKUP(B56,'[1]LISTADO ATM'!$A$2:$C$817,3,0)</f>
        <v>NORTE</v>
      </c>
      <c r="B56" s="4">
        <v>775</v>
      </c>
      <c r="C56" s="10" t="str">
        <f>VLOOKUP(B56,'[1]LISTADO ATM'!$A$2:$B$816,2,0)</f>
        <v xml:space="preserve">ATM S/M Lilo (Montecristi) </v>
      </c>
      <c r="D56" s="11" t="s">
        <v>11</v>
      </c>
      <c r="E56" s="14">
        <v>335798847</v>
      </c>
    </row>
    <row r="57" spans="1:5" ht="18" x14ac:dyDescent="0.25">
      <c r="A57" s="10" t="str">
        <f>VLOOKUP(B57,'[1]LISTADO ATM'!$A$2:$C$817,3,0)</f>
        <v>DISTRITO NACIONAL</v>
      </c>
      <c r="B57" s="4">
        <v>815</v>
      </c>
      <c r="C57" s="10" t="str">
        <f>VLOOKUP(B57,'[1]LISTADO ATM'!$A$2:$B$816,2,0)</f>
        <v xml:space="preserve">ATM Oficina Atalaya del Mar </v>
      </c>
      <c r="D57" s="11" t="s">
        <v>11</v>
      </c>
      <c r="E57" s="14" t="s">
        <v>22</v>
      </c>
    </row>
    <row r="58" spans="1:5" ht="18" x14ac:dyDescent="0.25">
      <c r="A58" s="10" t="str">
        <f>VLOOKUP(B58,'[1]LISTADO ATM'!$A$2:$C$817,3,0)</f>
        <v>NORTE</v>
      </c>
      <c r="B58" s="4">
        <v>136</v>
      </c>
      <c r="C58" s="10" t="str">
        <f>VLOOKUP(B58,'[1]LISTADO ATM'!$A$2:$B$816,2,0)</f>
        <v>ATM S/M Xtra (Santiago)</v>
      </c>
      <c r="D58" s="11" t="s">
        <v>11</v>
      </c>
      <c r="E58" s="14" t="s">
        <v>23</v>
      </c>
    </row>
    <row r="59" spans="1:5" ht="18" x14ac:dyDescent="0.25">
      <c r="A59" s="10" t="str">
        <f>VLOOKUP(B59,'[1]LISTADO ATM'!$A$2:$C$817,3,0)</f>
        <v>SUR</v>
      </c>
      <c r="B59" s="4">
        <v>733</v>
      </c>
      <c r="C59" s="10" t="str">
        <f>VLOOKUP(B59,'[1]LISTADO ATM'!$A$2:$B$816,2,0)</f>
        <v xml:space="preserve">ATM Zona Franca Perdenales </v>
      </c>
      <c r="D59" s="11" t="s">
        <v>11</v>
      </c>
      <c r="E59" s="14" t="s">
        <v>21</v>
      </c>
    </row>
    <row r="60" spans="1:5" ht="18" x14ac:dyDescent="0.25">
      <c r="A60" s="10" t="str">
        <f>VLOOKUP(B60,'[1]LISTADO ATM'!$A$2:$C$817,3,0)</f>
        <v>NORTE</v>
      </c>
      <c r="B60" s="4">
        <v>119</v>
      </c>
      <c r="C60" s="10" t="str">
        <f>VLOOKUP(B60,'[1]LISTADO ATM'!$A$2:$B$816,2,0)</f>
        <v>ATM Oficina La Barranquita</v>
      </c>
      <c r="D60" s="11" t="s">
        <v>11</v>
      </c>
      <c r="E60" s="14">
        <v>335798855</v>
      </c>
    </row>
    <row r="61" spans="1:5" ht="18" x14ac:dyDescent="0.25">
      <c r="A61" s="10" t="str">
        <f>VLOOKUP(B61,'[1]LISTADO ATM'!$A$2:$C$817,3,0)</f>
        <v>DISTRITO NACIONAL</v>
      </c>
      <c r="B61" s="4">
        <v>555</v>
      </c>
      <c r="C61" s="10" t="str">
        <f>VLOOKUP(B61,'[1]LISTADO ATM'!$A$2:$B$816,2,0)</f>
        <v xml:space="preserve">ATM Estación Shell Las Praderas </v>
      </c>
      <c r="D61" s="11" t="s">
        <v>11</v>
      </c>
      <c r="E61" s="14">
        <v>335798856</v>
      </c>
    </row>
    <row r="62" spans="1:5" ht="18.75" thickBot="1" x14ac:dyDescent="0.3">
      <c r="A62" s="12" t="s">
        <v>12</v>
      </c>
      <c r="B62" s="15">
        <f>COUNT(B14:B61)</f>
        <v>48</v>
      </c>
      <c r="C62" s="13"/>
      <c r="D62" s="13"/>
      <c r="E62" s="13"/>
    </row>
    <row r="63" spans="1:5" ht="15.75" thickBot="1" x14ac:dyDescent="0.3">
      <c r="E63" s="9"/>
    </row>
    <row r="64" spans="1:5" ht="18.75" thickBot="1" x14ac:dyDescent="0.3">
      <c r="A64" s="38" t="s">
        <v>13</v>
      </c>
      <c r="B64" s="39"/>
      <c r="C64" s="39"/>
      <c r="D64" s="39"/>
      <c r="E64" s="40"/>
    </row>
    <row r="65" spans="1:5" ht="18" x14ac:dyDescent="0.25">
      <c r="A65" s="2" t="s">
        <v>5</v>
      </c>
      <c r="B65" s="2" t="s">
        <v>6</v>
      </c>
      <c r="C65" s="3" t="s">
        <v>7</v>
      </c>
      <c r="D65" s="3" t="s">
        <v>8</v>
      </c>
      <c r="E65" s="3" t="s">
        <v>9</v>
      </c>
    </row>
    <row r="66" spans="1:5" ht="18" x14ac:dyDescent="0.25">
      <c r="A66" s="10" t="str">
        <f>VLOOKUP(B66,'[1]LISTADO ATM'!$A$2:$C$817,3,0)</f>
        <v>DISTRITO NACIONAL</v>
      </c>
      <c r="B66" s="4">
        <v>577</v>
      </c>
      <c r="C66" s="10" t="str">
        <f>VLOOKUP(B66,'[1]LISTADO ATM'!$A$2:$B$816,2,0)</f>
        <v xml:space="preserve">ATM Olé Ave. Duarte </v>
      </c>
      <c r="D66" s="4" t="s">
        <v>17</v>
      </c>
      <c r="E66" s="14">
        <v>335798238</v>
      </c>
    </row>
    <row r="67" spans="1:5" ht="18" x14ac:dyDescent="0.25">
      <c r="A67" s="10" t="str">
        <f>VLOOKUP(B67,'[1]LISTADO ATM'!$A$2:$C$817,3,0)</f>
        <v>NORTE</v>
      </c>
      <c r="B67" s="4">
        <v>703</v>
      </c>
      <c r="C67" s="10" t="str">
        <f>VLOOKUP(B67,'[1]LISTADO ATM'!$A$2:$B$816,2,0)</f>
        <v xml:space="preserve">ATM Oficina El Mamey Los Hidalgos </v>
      </c>
      <c r="D67" s="4" t="s">
        <v>17</v>
      </c>
      <c r="E67" s="26">
        <v>335798403</v>
      </c>
    </row>
    <row r="68" spans="1:5" ht="18" x14ac:dyDescent="0.25">
      <c r="A68" s="10" t="str">
        <f>VLOOKUP(B68,'[1]LISTADO ATM'!$A$2:$C$817,3,0)</f>
        <v>DISTRITO NACIONAL</v>
      </c>
      <c r="B68" s="4">
        <v>640</v>
      </c>
      <c r="C68" s="10" t="str">
        <f>VLOOKUP(B68,'[1]LISTADO ATM'!$A$2:$B$816,2,0)</f>
        <v xml:space="preserve">ATM Ministerio Obras Públicas </v>
      </c>
      <c r="D68" s="4" t="s">
        <v>17</v>
      </c>
      <c r="E68" s="26">
        <v>335798394</v>
      </c>
    </row>
    <row r="69" spans="1:5" ht="18" x14ac:dyDescent="0.25">
      <c r="A69" s="10" t="str">
        <f>VLOOKUP(B69,'[1]LISTADO ATM'!$A$2:$C$817,3,0)</f>
        <v>DISTRITO NACIONAL</v>
      </c>
      <c r="B69" s="4">
        <v>147</v>
      </c>
      <c r="C69" s="10" t="str">
        <f>VLOOKUP(B69,'[1]LISTADO ATM'!$A$2:$B$816,2,0)</f>
        <v xml:space="preserve">ATM Kiosco Megacentro I </v>
      </c>
      <c r="D69" s="4" t="s">
        <v>17</v>
      </c>
      <c r="E69" s="26">
        <v>335798705</v>
      </c>
    </row>
    <row r="70" spans="1:5" ht="18" x14ac:dyDescent="0.25">
      <c r="A70" s="10" t="str">
        <f>VLOOKUP(B70,'[1]LISTADO ATM'!$A$2:$C$817,3,0)</f>
        <v>DISTRITO NACIONAL</v>
      </c>
      <c r="B70" s="4">
        <v>572</v>
      </c>
      <c r="C70" s="10" t="str">
        <f>VLOOKUP(B70,'[1]LISTADO ATM'!$A$2:$B$816,2,0)</f>
        <v xml:space="preserve">ATM Olé Ovando </v>
      </c>
      <c r="D70" s="4" t="s">
        <v>17</v>
      </c>
      <c r="E70" s="26">
        <v>335798707</v>
      </c>
    </row>
    <row r="71" spans="1:5" ht="18" x14ac:dyDescent="0.25">
      <c r="A71" s="10" t="str">
        <f>VLOOKUP(B71,'[1]LISTADO ATM'!$A$2:$C$817,3,0)</f>
        <v>DISTRITO NACIONAL</v>
      </c>
      <c r="B71" s="4">
        <v>567</v>
      </c>
      <c r="C71" s="10" t="str">
        <f>VLOOKUP(B71,'[1]LISTADO ATM'!$A$2:$B$816,2,0)</f>
        <v xml:space="preserve">ATM Oficina Máximo Gómez </v>
      </c>
      <c r="D71" s="4" t="s">
        <v>17</v>
      </c>
      <c r="E71" s="14">
        <v>335798737</v>
      </c>
    </row>
    <row r="72" spans="1:5" ht="18" x14ac:dyDescent="0.25">
      <c r="A72" s="10" t="str">
        <f>VLOOKUP(B72,'[1]LISTADO ATM'!$A$2:$C$817,3,0)</f>
        <v>DISTRITO NACIONAL</v>
      </c>
      <c r="B72" s="4">
        <v>642</v>
      </c>
      <c r="C72" s="10" t="str">
        <f>VLOOKUP(B72,'[1]LISTADO ATM'!$A$2:$B$816,2,0)</f>
        <v xml:space="preserve">ATM OMSA Sto. Dgo. </v>
      </c>
      <c r="D72" s="4" t="s">
        <v>17</v>
      </c>
      <c r="E72" s="26">
        <v>335798753</v>
      </c>
    </row>
    <row r="73" spans="1:5" ht="18" x14ac:dyDescent="0.25">
      <c r="A73" s="10" t="str">
        <f>VLOOKUP(B73,'[1]LISTADO ATM'!$A$2:$C$817,3,0)</f>
        <v>NORTE</v>
      </c>
      <c r="B73" s="4">
        <v>712</v>
      </c>
      <c r="C73" s="10" t="str">
        <f>VLOOKUP(B73,'[1]LISTADO ATM'!$A$2:$B$816,2,0)</f>
        <v xml:space="preserve">ATM Oficina Imbert </v>
      </c>
      <c r="D73" s="4" t="s">
        <v>17</v>
      </c>
      <c r="E73" s="26">
        <v>335798755</v>
      </c>
    </row>
    <row r="74" spans="1:5" ht="18" x14ac:dyDescent="0.25">
      <c r="A74" s="10" t="str">
        <f>VLOOKUP(B74,'[1]LISTADO ATM'!$A$2:$C$817,3,0)</f>
        <v>DISTRITO NACIONAL</v>
      </c>
      <c r="B74" s="4">
        <v>580</v>
      </c>
      <c r="C74" s="10" t="str">
        <f>VLOOKUP(B74,'[1]LISTADO ATM'!$A$2:$B$816,2,0)</f>
        <v xml:space="preserve">ATM Edificio Propagas </v>
      </c>
      <c r="D74" s="4" t="s">
        <v>17</v>
      </c>
      <c r="E74" s="26">
        <v>335798764</v>
      </c>
    </row>
    <row r="75" spans="1:5" ht="18" x14ac:dyDescent="0.25">
      <c r="A75" s="10" t="str">
        <f>VLOOKUP(B75,'[1]LISTADO ATM'!$A$2:$C$817,3,0)</f>
        <v>DISTRITO NACIONAL</v>
      </c>
      <c r="B75" s="4">
        <v>570</v>
      </c>
      <c r="C75" s="10" t="str">
        <f>VLOOKUP(B75,'[1]LISTADO ATM'!$A$2:$B$816,2,0)</f>
        <v xml:space="preserve">ATM S/M Liverpool Villa Mella </v>
      </c>
      <c r="D75" s="4" t="s">
        <v>17</v>
      </c>
      <c r="E75" s="26">
        <v>335798765</v>
      </c>
    </row>
    <row r="76" spans="1:5" ht="18" x14ac:dyDescent="0.25">
      <c r="A76" s="10" t="str">
        <f>VLOOKUP(B76,'[1]LISTADO ATM'!$A$2:$C$817,3,0)</f>
        <v>DISTRITO NACIONAL</v>
      </c>
      <c r="B76" s="4">
        <v>911</v>
      </c>
      <c r="C76" s="10" t="str">
        <f>VLOOKUP(B76,'[1]LISTADO ATM'!$A$2:$B$816,2,0)</f>
        <v xml:space="preserve">ATM Oficina Venezuela II </v>
      </c>
      <c r="D76" s="4" t="s">
        <v>17</v>
      </c>
      <c r="E76" s="26">
        <v>335798775</v>
      </c>
    </row>
    <row r="77" spans="1:5" ht="18" x14ac:dyDescent="0.25">
      <c r="A77" s="10" t="str">
        <f>VLOOKUP(B77,'[1]LISTADO ATM'!$A$2:$C$817,3,0)</f>
        <v>SUR</v>
      </c>
      <c r="B77" s="4">
        <v>765</v>
      </c>
      <c r="C77" s="10" t="str">
        <f>VLOOKUP(B77,'[1]LISTADO ATM'!$A$2:$B$816,2,0)</f>
        <v xml:space="preserve">ATM Oficina Azua I </v>
      </c>
      <c r="D77" s="4" t="s">
        <v>17</v>
      </c>
      <c r="E77" s="26">
        <v>335798778</v>
      </c>
    </row>
    <row r="78" spans="1:5" ht="18" x14ac:dyDescent="0.25">
      <c r="A78" s="10" t="str">
        <f>VLOOKUP(B78,'[1]LISTADO ATM'!$A$2:$C$817,3,0)</f>
        <v>SUR</v>
      </c>
      <c r="B78" s="4">
        <v>995</v>
      </c>
      <c r="C78" s="10" t="e">
        <f>VLOOKUP(B78,'[1]LISTADO ATM'!$A$2:$B$816,2,0)</f>
        <v>#N/A</v>
      </c>
      <c r="D78" s="4" t="s">
        <v>17</v>
      </c>
      <c r="E78" s="26">
        <v>335798804</v>
      </c>
    </row>
    <row r="79" spans="1:5" ht="18" x14ac:dyDescent="0.25">
      <c r="A79" s="10" t="str">
        <f>VLOOKUP(B79,'[1]LISTADO ATM'!$A$2:$C$817,3,0)</f>
        <v>NORTE</v>
      </c>
      <c r="B79" s="4">
        <v>315</v>
      </c>
      <c r="C79" s="10" t="str">
        <f>VLOOKUP(B79,'[1]LISTADO ATM'!$A$2:$B$816,2,0)</f>
        <v xml:space="preserve">ATM Oficina Estrella Sadalá </v>
      </c>
      <c r="D79" s="4" t="s">
        <v>17</v>
      </c>
      <c r="E79" s="26" t="s">
        <v>19</v>
      </c>
    </row>
    <row r="80" spans="1:5" ht="18" x14ac:dyDescent="0.25">
      <c r="A80" s="10" t="str">
        <f>VLOOKUP(B80,'[1]LISTADO ATM'!$A$2:$C$817,3,0)</f>
        <v>DISTRITO NACIONAL</v>
      </c>
      <c r="B80" s="4">
        <v>314</v>
      </c>
      <c r="C80" s="10" t="str">
        <f>VLOOKUP(B80,'[1]LISTADO ATM'!$A$2:$B$816,2,0)</f>
        <v xml:space="preserve">ATM UNP Cambita Garabito (San Cristóbal) </v>
      </c>
      <c r="D80" s="4" t="s">
        <v>17</v>
      </c>
      <c r="E80" s="26">
        <v>335798826</v>
      </c>
    </row>
    <row r="81" spans="1:5" ht="18" x14ac:dyDescent="0.25">
      <c r="A81" s="10" t="str">
        <f>VLOOKUP(B81,'[1]LISTADO ATM'!$A$2:$C$817,3,0)</f>
        <v>SUR</v>
      </c>
      <c r="B81" s="4">
        <v>537</v>
      </c>
      <c r="C81" s="10" t="str">
        <f>VLOOKUP(B81,'[1]LISTADO ATM'!$A$2:$B$816,2,0)</f>
        <v xml:space="preserve">ATM Estación Texaco Enriquillo (Barahona) </v>
      </c>
      <c r="D81" s="4" t="s">
        <v>17</v>
      </c>
      <c r="E81" s="26">
        <v>335798829</v>
      </c>
    </row>
    <row r="82" spans="1:5" ht="18" x14ac:dyDescent="0.25">
      <c r="A82" s="10" t="str">
        <f>VLOOKUP(B82,'[1]LISTADO ATM'!$A$2:$C$817,3,0)</f>
        <v>NORTE</v>
      </c>
      <c r="B82" s="4">
        <v>903</v>
      </c>
      <c r="C82" s="10" t="str">
        <f>VLOOKUP(B82,'[1]LISTADO ATM'!$A$2:$B$816,2,0)</f>
        <v xml:space="preserve">ATM Oficina La Vega Real I </v>
      </c>
      <c r="D82" s="4" t="s">
        <v>17</v>
      </c>
      <c r="E82" s="26">
        <v>335798848</v>
      </c>
    </row>
    <row r="83" spans="1:5" ht="18" x14ac:dyDescent="0.25">
      <c r="A83" s="10" t="str">
        <f>VLOOKUP(B83,'[1]LISTADO ATM'!$A$2:$C$817,3,0)</f>
        <v>DISTRITO NACIONAL</v>
      </c>
      <c r="B83" s="4">
        <v>931</v>
      </c>
      <c r="C83" s="10" t="str">
        <f>VLOOKUP(B83,'[1]LISTADO ATM'!$A$2:$B$816,2,0)</f>
        <v xml:space="preserve">ATM Autobanco Luperón I </v>
      </c>
      <c r="D83" s="4" t="s">
        <v>17</v>
      </c>
      <c r="E83" s="26">
        <v>335798851</v>
      </c>
    </row>
    <row r="84" spans="1:5" ht="18" x14ac:dyDescent="0.25">
      <c r="A84" s="10" t="str">
        <f>VLOOKUP(B84,'[1]LISTADO ATM'!$A$2:$C$817,3,0)</f>
        <v>NORTE</v>
      </c>
      <c r="B84" s="4">
        <v>98</v>
      </c>
      <c r="C84" s="10" t="str">
        <f>VLOOKUP(B84,'[1]LISTADO ATM'!$A$2:$B$816,2,0)</f>
        <v xml:space="preserve">ATM UNP Pimentel </v>
      </c>
      <c r="D84" s="4" t="s">
        <v>17</v>
      </c>
      <c r="E84" s="26" t="s">
        <v>24</v>
      </c>
    </row>
    <row r="85" spans="1:5" ht="18" x14ac:dyDescent="0.25">
      <c r="A85" s="10" t="str">
        <f>VLOOKUP(B85,'[1]LISTADO ATM'!$A$2:$C$817,3,0)</f>
        <v>DISTRITO NACIONAL</v>
      </c>
      <c r="B85" s="4">
        <v>267</v>
      </c>
      <c r="C85" s="10" t="str">
        <f>VLOOKUP(B85,'[1]LISTADO ATM'!$A$2:$B$816,2,0)</f>
        <v xml:space="preserve">ATM Centro de Caja México </v>
      </c>
      <c r="D85" s="4" t="s">
        <v>17</v>
      </c>
      <c r="E85" s="26">
        <v>335798857</v>
      </c>
    </row>
    <row r="86" spans="1:5" ht="18.75" thickBot="1" x14ac:dyDescent="0.3">
      <c r="A86" s="7" t="s">
        <v>12</v>
      </c>
      <c r="B86" s="15">
        <f>COUNT(B66:B85)</f>
        <v>20</v>
      </c>
      <c r="C86" s="25"/>
      <c r="D86" s="5"/>
      <c r="E86" s="6"/>
    </row>
    <row r="87" spans="1:5" ht="15.75" thickBot="1" x14ac:dyDescent="0.3">
      <c r="E87" s="9"/>
    </row>
    <row r="88" spans="1:5" ht="18.75" thickBot="1" x14ac:dyDescent="0.3">
      <c r="A88" s="44" t="s">
        <v>14</v>
      </c>
      <c r="B88" s="45"/>
      <c r="E88" s="9"/>
    </row>
    <row r="89" spans="1:5" ht="18.75" thickBot="1" x14ac:dyDescent="0.3">
      <c r="A89" s="46">
        <f>+B62+B86</f>
        <v>68</v>
      </c>
      <c r="B89" s="47"/>
      <c r="E89" s="9"/>
    </row>
    <row r="90" spans="1:5" ht="15.75" thickBot="1" x14ac:dyDescent="0.3">
      <c r="E90" s="9"/>
    </row>
    <row r="91" spans="1:5" ht="18.75" thickBot="1" x14ac:dyDescent="0.3">
      <c r="A91" s="38" t="s">
        <v>15</v>
      </c>
      <c r="B91" s="39"/>
      <c r="C91" s="39"/>
      <c r="D91" s="39"/>
      <c r="E91" s="40"/>
    </row>
    <row r="92" spans="1:5" ht="18" x14ac:dyDescent="0.25">
      <c r="A92" s="17"/>
      <c r="B92" s="17" t="s">
        <v>6</v>
      </c>
      <c r="C92" s="8" t="s">
        <v>7</v>
      </c>
      <c r="D92" s="48" t="s">
        <v>8</v>
      </c>
      <c r="E92" s="49"/>
    </row>
    <row r="93" spans="1:5" ht="18" x14ac:dyDescent="0.25">
      <c r="A93" s="4" t="str">
        <f>VLOOKUP(B93,'[1]LISTADO ATM'!$A$2:$C$817,3,0)</f>
        <v>DISTRITO NACIONAL</v>
      </c>
      <c r="B93" s="4">
        <v>583</v>
      </c>
      <c r="C93" s="10" t="str">
        <f>VLOOKUP(B93,'[1]LISTADO ATM'!$A$2:$B$816,2,0)</f>
        <v xml:space="preserve">ATM Ministerio Fuerzas Armadas I </v>
      </c>
      <c r="D93" s="30" t="s">
        <v>16</v>
      </c>
      <c r="E93" s="31"/>
    </row>
    <row r="94" spans="1:5" ht="18" x14ac:dyDescent="0.25">
      <c r="A94" s="4" t="str">
        <f>VLOOKUP(B94,'[1]LISTADO ATM'!$A$2:$C$817,3,0)</f>
        <v>DISTRITO NACIONAL</v>
      </c>
      <c r="B94" s="4">
        <v>355</v>
      </c>
      <c r="C94" s="10" t="str">
        <f>VLOOKUP(B94,'[1]LISTADO ATM'!$A$2:$B$816,2,0)</f>
        <v xml:space="preserve">ATM UNP Metro II </v>
      </c>
      <c r="D94" s="30" t="s">
        <v>16</v>
      </c>
      <c r="E94" s="31"/>
    </row>
    <row r="95" spans="1:5" ht="18" x14ac:dyDescent="0.25">
      <c r="A95" s="4" t="str">
        <f>VLOOKUP(B95,'[1]LISTADO ATM'!$A$2:$C$817,3,0)</f>
        <v>DISTRITO NACIONAL</v>
      </c>
      <c r="B95" s="4">
        <v>685</v>
      </c>
      <c r="C95" s="10" t="str">
        <f>VLOOKUP(B95,'[1]LISTADO ATM'!$A$2:$B$816,2,0)</f>
        <v>ATM Autoservicio UASD</v>
      </c>
      <c r="D95" s="30" t="s">
        <v>16</v>
      </c>
      <c r="E95" s="31"/>
    </row>
    <row r="96" spans="1:5" ht="18" x14ac:dyDescent="0.25">
      <c r="A96" s="4" t="str">
        <f>VLOOKUP(B96,'[1]LISTADO ATM'!$A$2:$C$817,3,0)</f>
        <v>DISTRITO NACIONAL</v>
      </c>
      <c r="B96" s="4">
        <v>422</v>
      </c>
      <c r="C96" s="10" t="str">
        <f>VLOOKUP(B96,'[1]LISTADO ATM'!$A$2:$B$816,2,0)</f>
        <v xml:space="preserve">ATM Olé Manoguayabo </v>
      </c>
      <c r="D96" s="30" t="s">
        <v>16</v>
      </c>
      <c r="E96" s="31"/>
    </row>
    <row r="97" spans="1:5" ht="18" x14ac:dyDescent="0.25">
      <c r="A97" s="4" t="str">
        <f>VLOOKUP(B97,'[1]LISTADO ATM'!$A$2:$C$817,3,0)</f>
        <v>NORTE</v>
      </c>
      <c r="B97" s="4">
        <v>796</v>
      </c>
      <c r="C97" s="10" t="str">
        <f>VLOOKUP(B97,'[1]LISTADO ATM'!$A$2:$B$816,2,0)</f>
        <v xml:space="preserve">ATM Oficina Plaza Ventura (Nagua) </v>
      </c>
      <c r="D97" s="30" t="s">
        <v>16</v>
      </c>
      <c r="E97" s="31"/>
    </row>
    <row r="98" spans="1:5" ht="18" x14ac:dyDescent="0.25">
      <c r="A98" s="4" t="str">
        <f>VLOOKUP(B98,'[1]LISTADO ATM'!$A$2:$C$817,3,0)</f>
        <v>ESTE</v>
      </c>
      <c r="B98" s="4">
        <v>776</v>
      </c>
      <c r="C98" s="10" t="str">
        <f>VLOOKUP(B98,'[1]LISTADO ATM'!$A$2:$B$816,2,0)</f>
        <v xml:space="preserve">ATM Oficina Monte Plata </v>
      </c>
      <c r="D98" s="30" t="s">
        <v>16</v>
      </c>
      <c r="E98" s="31"/>
    </row>
    <row r="99" spans="1:5" ht="18" x14ac:dyDescent="0.25">
      <c r="A99" s="4" t="str">
        <f>VLOOKUP(B99,'[1]LISTADO ATM'!$A$2:$C$817,3,0)</f>
        <v>SUR</v>
      </c>
      <c r="B99" s="4">
        <v>766</v>
      </c>
      <c r="C99" s="10" t="str">
        <f>VLOOKUP(B99,'[1]LISTADO ATM'!$A$2:$B$816,2,0)</f>
        <v xml:space="preserve">ATM Oficina Azua II </v>
      </c>
      <c r="D99" s="30" t="s">
        <v>18</v>
      </c>
      <c r="E99" s="31"/>
    </row>
    <row r="100" spans="1:5" ht="18" x14ac:dyDescent="0.25">
      <c r="A100" s="4" t="str">
        <f>VLOOKUP(B100,'[1]LISTADO ATM'!$A$2:$C$817,3,0)</f>
        <v>NORTE</v>
      </c>
      <c r="B100" s="4">
        <v>496</v>
      </c>
      <c r="C100" s="10" t="str">
        <f>VLOOKUP(B100,'[1]LISTADO ATM'!$A$2:$B$816,2,0)</f>
        <v xml:space="preserve">ATM Multicentro La Sirena Bonao </v>
      </c>
      <c r="D100" s="30" t="s">
        <v>16</v>
      </c>
      <c r="E100" s="31"/>
    </row>
    <row r="101" spans="1:5" ht="18" x14ac:dyDescent="0.25">
      <c r="A101" s="4" t="str">
        <f>VLOOKUP(B101,'[1]LISTADO ATM'!$A$2:$C$817,3,0)</f>
        <v>DISTRITO NACIONAL</v>
      </c>
      <c r="B101" s="4">
        <v>85</v>
      </c>
      <c r="C101" s="10" t="str">
        <f>VLOOKUP(B101,'[1]LISTADO ATM'!$A$2:$B$816,2,0)</f>
        <v xml:space="preserve">ATM Oficina San Isidro (Fuerza Aérea) </v>
      </c>
      <c r="D101" s="30" t="s">
        <v>16</v>
      </c>
      <c r="E101" s="31"/>
    </row>
    <row r="102" spans="1:5" ht="18" x14ac:dyDescent="0.25">
      <c r="A102" s="4" t="str">
        <f>VLOOKUP(B102,'[1]LISTADO ATM'!$A$2:$C$817,3,0)</f>
        <v>NORTE</v>
      </c>
      <c r="B102" s="4">
        <v>350</v>
      </c>
      <c r="C102" s="10" t="str">
        <f>VLOOKUP(B102,'[1]LISTADO ATM'!$A$2:$B$816,2,0)</f>
        <v xml:space="preserve">ATM Oficina Villa Tapia </v>
      </c>
      <c r="D102" s="30" t="s">
        <v>16</v>
      </c>
      <c r="E102" s="31"/>
    </row>
    <row r="103" spans="1:5" ht="18" x14ac:dyDescent="0.25">
      <c r="A103" s="4" t="str">
        <f>VLOOKUP(B103,'[1]LISTADO ATM'!$A$2:$C$817,3,0)</f>
        <v>DISTRITO NACIONAL</v>
      </c>
      <c r="B103" s="4">
        <v>169</v>
      </c>
      <c r="C103" s="10" t="str">
        <f>VLOOKUP(B103,'[1]LISTADO ATM'!$A$2:$B$816,2,0)</f>
        <v xml:space="preserve">ATM Oficina Caonabo </v>
      </c>
      <c r="D103" s="30" t="s">
        <v>16</v>
      </c>
      <c r="E103" s="31"/>
    </row>
    <row r="104" spans="1:5" ht="18" x14ac:dyDescent="0.25">
      <c r="A104" s="4" t="str">
        <f>VLOOKUP(B104,'[1]LISTADO ATM'!$A$2:$C$817,3,0)</f>
        <v>NORTE</v>
      </c>
      <c r="B104" s="4">
        <v>511</v>
      </c>
      <c r="C104" s="10" t="str">
        <f>VLOOKUP(B104,'[1]LISTADO ATM'!$A$2:$B$816,2,0)</f>
        <v xml:space="preserve">ATM UNP Río San Juan (Nagua) </v>
      </c>
      <c r="D104" s="30" t="s">
        <v>16</v>
      </c>
      <c r="E104" s="31"/>
    </row>
    <row r="105" spans="1:5" ht="18" x14ac:dyDescent="0.25">
      <c r="A105" s="4" t="str">
        <f>VLOOKUP(B105,'[1]LISTADO ATM'!$A$2:$C$817,3,0)</f>
        <v>NORTE</v>
      </c>
      <c r="B105" s="4">
        <v>937</v>
      </c>
      <c r="C105" s="10" t="str">
        <f>VLOOKUP(B105,'[1]LISTADO ATM'!$A$2:$B$816,2,0)</f>
        <v xml:space="preserve">ATM Autobanco Oficina La Vega II </v>
      </c>
      <c r="D105" s="30" t="s">
        <v>16</v>
      </c>
      <c r="E105" s="31"/>
    </row>
    <row r="106" spans="1:5" ht="18" x14ac:dyDescent="0.25">
      <c r="A106" s="4" t="str">
        <f>VLOOKUP(B106,'[1]LISTADO ATM'!$A$2:$C$817,3,0)</f>
        <v>DISTRITO NACIONAL</v>
      </c>
      <c r="B106" s="4">
        <v>199</v>
      </c>
      <c r="C106" s="10" t="str">
        <f>VLOOKUP(B106,'[1]LISTADO ATM'!$A$2:$B$816,2,0)</f>
        <v xml:space="preserve">ATM S/M Amigo </v>
      </c>
      <c r="D106" s="30" t="s">
        <v>16</v>
      </c>
      <c r="E106" s="31"/>
    </row>
    <row r="107" spans="1:5" ht="18" x14ac:dyDescent="0.25">
      <c r="A107" s="4" t="str">
        <f>VLOOKUP(B107,'[1]LISTADO ATM'!$A$2:$C$817,3,0)</f>
        <v>NORTE</v>
      </c>
      <c r="B107" s="4">
        <v>282</v>
      </c>
      <c r="C107" s="10" t="str">
        <f>VLOOKUP(B107,'[1]LISTADO ATM'!$A$2:$B$816,2,0)</f>
        <v xml:space="preserve">ATM Autobanco Nibaje </v>
      </c>
      <c r="D107" s="30" t="s">
        <v>16</v>
      </c>
      <c r="E107" s="31"/>
    </row>
    <row r="108" spans="1:5" ht="18" x14ac:dyDescent="0.25">
      <c r="A108" s="4" t="str">
        <f>VLOOKUP(B108,'[1]LISTADO ATM'!$A$2:$C$817,3,0)</f>
        <v>NORTE</v>
      </c>
      <c r="B108" s="4">
        <v>154</v>
      </c>
      <c r="C108" s="10" t="str">
        <f>VLOOKUP(B108,'[1]LISTADO ATM'!$A$2:$B$816,2,0)</f>
        <v xml:space="preserve">ATM Oficina Sánchez </v>
      </c>
      <c r="D108" s="30" t="s">
        <v>16</v>
      </c>
      <c r="E108" s="31"/>
    </row>
    <row r="109" spans="1:5" ht="18" x14ac:dyDescent="0.25">
      <c r="A109" s="4" t="str">
        <f>VLOOKUP(B109,'[1]LISTADO ATM'!$A$2:$C$817,3,0)</f>
        <v>DISTRITO NACIONAL</v>
      </c>
      <c r="B109" s="4">
        <v>139</v>
      </c>
      <c r="C109" s="10" t="str">
        <f>VLOOKUP(B109,'[1]LISTADO ATM'!$A$2:$B$816,2,0)</f>
        <v xml:space="preserve">ATM Oficina Plaza Lama Zona Oriental I </v>
      </c>
      <c r="D109" s="30" t="s">
        <v>16</v>
      </c>
      <c r="E109" s="31"/>
    </row>
    <row r="110" spans="1:5" ht="18" x14ac:dyDescent="0.25">
      <c r="A110" s="4" t="str">
        <f>VLOOKUP(B110,'[1]LISTADO ATM'!$A$2:$C$817,3,0)</f>
        <v>DISTRITO NACIONAL</v>
      </c>
      <c r="B110" s="4">
        <v>590</v>
      </c>
      <c r="C110" s="10" t="str">
        <f>VLOOKUP(B110,'[1]LISTADO ATM'!$A$2:$B$816,2,0)</f>
        <v xml:space="preserve">ATM Olé Aut. Las Américas </v>
      </c>
      <c r="D110" s="30" t="s">
        <v>16</v>
      </c>
      <c r="E110" s="31"/>
    </row>
    <row r="111" spans="1:5" ht="18" x14ac:dyDescent="0.25">
      <c r="A111" s="4" t="str">
        <f>VLOOKUP(B111,'[1]LISTADO ATM'!$A$2:$C$817,3,0)</f>
        <v>NORTE</v>
      </c>
      <c r="B111" s="4">
        <v>633</v>
      </c>
      <c r="C111" s="10" t="str">
        <f>VLOOKUP(B111,'[1]LISTADO ATM'!$A$2:$B$816,2,0)</f>
        <v xml:space="preserve">ATM Autobanco Las Colinas </v>
      </c>
      <c r="D111" s="30" t="s">
        <v>16</v>
      </c>
      <c r="E111" s="31"/>
    </row>
    <row r="112" spans="1:5" ht="18.75" thickBot="1" x14ac:dyDescent="0.3">
      <c r="A112" s="7" t="s">
        <v>12</v>
      </c>
      <c r="B112" s="15">
        <f>COUNT(B93:B111)</f>
        <v>19</v>
      </c>
      <c r="C112" s="25"/>
      <c r="D112" s="28"/>
      <c r="E112" s="29"/>
    </row>
  </sheetData>
  <mergeCells count="30">
    <mergeCell ref="D94:E94"/>
    <mergeCell ref="D102:E102"/>
    <mergeCell ref="D95:E95"/>
    <mergeCell ref="D96:E96"/>
    <mergeCell ref="D110:E110"/>
    <mergeCell ref="D106:E106"/>
    <mergeCell ref="D107:E107"/>
    <mergeCell ref="D108:E108"/>
    <mergeCell ref="D109:E109"/>
    <mergeCell ref="A88:B88"/>
    <mergeCell ref="A89:B89"/>
    <mergeCell ref="A91:E91"/>
    <mergeCell ref="D92:E92"/>
    <mergeCell ref="D93:E93"/>
    <mergeCell ref="A1:E1"/>
    <mergeCell ref="A7:E7"/>
    <mergeCell ref="C10:E10"/>
    <mergeCell ref="A12:E12"/>
    <mergeCell ref="A64:E64"/>
    <mergeCell ref="A2:E2"/>
    <mergeCell ref="D112:E112"/>
    <mergeCell ref="D97:E97"/>
    <mergeCell ref="D100:E100"/>
    <mergeCell ref="D104:E104"/>
    <mergeCell ref="D99:E99"/>
    <mergeCell ref="D98:E98"/>
    <mergeCell ref="D103:E103"/>
    <mergeCell ref="D105:E105"/>
    <mergeCell ref="D101:E101"/>
    <mergeCell ref="D111:E111"/>
  </mergeCells>
  <phoneticPr fontId="11" type="noConversion"/>
  <conditionalFormatting sqref="B85">
    <cfRule type="duplicateValues" dxfId="64" priority="68"/>
    <cfRule type="duplicateValues" dxfId="63" priority="70"/>
  </conditionalFormatting>
  <conditionalFormatting sqref="E85">
    <cfRule type="duplicateValues" dxfId="62" priority="69"/>
  </conditionalFormatting>
  <conditionalFormatting sqref="E103">
    <cfRule type="duplicateValues" dxfId="61" priority="47"/>
  </conditionalFormatting>
  <conditionalFormatting sqref="B101">
    <cfRule type="duplicateValues" dxfId="60" priority="44"/>
    <cfRule type="duplicateValues" dxfId="59" priority="46"/>
  </conditionalFormatting>
  <conditionalFormatting sqref="E101">
    <cfRule type="duplicateValues" dxfId="58" priority="45"/>
  </conditionalFormatting>
  <conditionalFormatting sqref="B101">
    <cfRule type="duplicateValues" dxfId="57" priority="43"/>
  </conditionalFormatting>
  <conditionalFormatting sqref="B101">
    <cfRule type="duplicateValues" dxfId="56" priority="42"/>
  </conditionalFormatting>
  <conditionalFormatting sqref="B62:B1048576 B1:B56">
    <cfRule type="duplicateValues" dxfId="55" priority="41"/>
  </conditionalFormatting>
  <conditionalFormatting sqref="B112:B1048576 B109 B86:B100 B62:B75 B102:B104 B1:B34">
    <cfRule type="duplicateValues" dxfId="54" priority="99"/>
    <cfRule type="duplicateValues" dxfId="53" priority="100"/>
  </conditionalFormatting>
  <conditionalFormatting sqref="E112:E1048576 E109 E86:E100 E1:E34 E62:E81 E104 E102 E83:E84">
    <cfRule type="duplicateValues" dxfId="52" priority="115"/>
  </conditionalFormatting>
  <conditionalFormatting sqref="B112:B1048576 B109 B62:B100 B102:B104 B1:B34">
    <cfRule type="duplicateValues" dxfId="51" priority="124"/>
  </conditionalFormatting>
  <conditionalFormatting sqref="B112:B1048576 B109 B102:B104 B62:B100 B1:B56">
    <cfRule type="duplicateValues" dxfId="50" priority="131"/>
  </conditionalFormatting>
  <conditionalFormatting sqref="E61">
    <cfRule type="duplicateValues" dxfId="49" priority="39"/>
  </conditionalFormatting>
  <conditionalFormatting sqref="B61">
    <cfRule type="duplicateValues" dxfId="48" priority="37"/>
    <cfRule type="duplicateValues" dxfId="47" priority="38"/>
  </conditionalFormatting>
  <conditionalFormatting sqref="B61">
    <cfRule type="duplicateValues" dxfId="46" priority="36"/>
  </conditionalFormatting>
  <conditionalFormatting sqref="B61">
    <cfRule type="duplicateValues" dxfId="45" priority="35"/>
  </conditionalFormatting>
  <conditionalFormatting sqref="B61">
    <cfRule type="duplicateValues" dxfId="44" priority="40"/>
  </conditionalFormatting>
  <conditionalFormatting sqref="E60">
    <cfRule type="duplicateValues" dxfId="43" priority="33"/>
  </conditionalFormatting>
  <conditionalFormatting sqref="B60">
    <cfRule type="duplicateValues" dxfId="42" priority="31"/>
    <cfRule type="duplicateValues" dxfId="41" priority="32"/>
  </conditionalFormatting>
  <conditionalFormatting sqref="B60">
    <cfRule type="duplicateValues" dxfId="40" priority="30"/>
  </conditionalFormatting>
  <conditionalFormatting sqref="B60">
    <cfRule type="duplicateValues" dxfId="39" priority="29"/>
  </conditionalFormatting>
  <conditionalFormatting sqref="B60">
    <cfRule type="duplicateValues" dxfId="38" priority="34"/>
  </conditionalFormatting>
  <conditionalFormatting sqref="E55">
    <cfRule type="duplicateValues" dxfId="37" priority="27"/>
  </conditionalFormatting>
  <conditionalFormatting sqref="B55">
    <cfRule type="duplicateValues" dxfId="36" priority="25"/>
    <cfRule type="duplicateValues" dxfId="35" priority="26"/>
  </conditionalFormatting>
  <conditionalFormatting sqref="B55">
    <cfRule type="duplicateValues" dxfId="34" priority="24"/>
  </conditionalFormatting>
  <conditionalFormatting sqref="B55">
    <cfRule type="duplicateValues" dxfId="33" priority="23"/>
  </conditionalFormatting>
  <conditionalFormatting sqref="B55">
    <cfRule type="duplicateValues" dxfId="32" priority="28"/>
  </conditionalFormatting>
  <conditionalFormatting sqref="E58">
    <cfRule type="duplicateValues" dxfId="31" priority="21"/>
  </conditionalFormatting>
  <conditionalFormatting sqref="B59">
    <cfRule type="duplicateValues" dxfId="30" priority="19"/>
    <cfRule type="duplicateValues" dxfId="29" priority="20"/>
  </conditionalFormatting>
  <conditionalFormatting sqref="B59">
    <cfRule type="duplicateValues" dxfId="28" priority="18"/>
  </conditionalFormatting>
  <conditionalFormatting sqref="B58">
    <cfRule type="duplicateValues" dxfId="27" priority="16"/>
    <cfRule type="duplicateValues" dxfId="26" priority="17"/>
  </conditionalFormatting>
  <conditionalFormatting sqref="B58">
    <cfRule type="duplicateValues" dxfId="25" priority="15"/>
  </conditionalFormatting>
  <conditionalFormatting sqref="B58:B59">
    <cfRule type="duplicateValues" dxfId="24" priority="14"/>
  </conditionalFormatting>
  <conditionalFormatting sqref="B58:B59">
    <cfRule type="duplicateValues" dxfId="23" priority="22"/>
  </conditionalFormatting>
  <conditionalFormatting sqref="E57">
    <cfRule type="duplicateValues" dxfId="22" priority="12"/>
  </conditionalFormatting>
  <conditionalFormatting sqref="B57">
    <cfRule type="duplicateValues" dxfId="21" priority="10"/>
    <cfRule type="duplicateValues" dxfId="20" priority="11"/>
  </conditionalFormatting>
  <conditionalFormatting sqref="B57">
    <cfRule type="duplicateValues" dxfId="19" priority="9"/>
  </conditionalFormatting>
  <conditionalFormatting sqref="B57">
    <cfRule type="duplicateValues" dxfId="18" priority="8"/>
  </conditionalFormatting>
  <conditionalFormatting sqref="B57">
    <cfRule type="duplicateValues" dxfId="17" priority="13"/>
  </conditionalFormatting>
  <conditionalFormatting sqref="E56">
    <cfRule type="duplicateValues" dxfId="16" priority="6"/>
  </conditionalFormatting>
  <conditionalFormatting sqref="B56">
    <cfRule type="duplicateValues" dxfId="15" priority="4"/>
    <cfRule type="duplicateValues" dxfId="14" priority="5"/>
  </conditionalFormatting>
  <conditionalFormatting sqref="B56">
    <cfRule type="duplicateValues" dxfId="13" priority="3"/>
  </conditionalFormatting>
  <conditionalFormatting sqref="B56">
    <cfRule type="duplicateValues" dxfId="12" priority="2"/>
  </conditionalFormatting>
  <conditionalFormatting sqref="B56">
    <cfRule type="duplicateValues" dxfId="11" priority="7"/>
  </conditionalFormatting>
  <conditionalFormatting sqref="B110:B111 B105:B108">
    <cfRule type="duplicateValues" dxfId="10" priority="132"/>
    <cfRule type="duplicateValues" dxfId="9" priority="133"/>
  </conditionalFormatting>
  <conditionalFormatting sqref="B110:B111 B105:B108">
    <cfRule type="duplicateValues" dxfId="8" priority="136"/>
  </conditionalFormatting>
  <conditionalFormatting sqref="E110:E111 E105:E108">
    <cfRule type="duplicateValues" dxfId="7" priority="138"/>
  </conditionalFormatting>
  <conditionalFormatting sqref="E35:E61">
    <cfRule type="duplicateValues" dxfId="6" priority="139"/>
  </conditionalFormatting>
  <conditionalFormatting sqref="B35:B56">
    <cfRule type="duplicateValues" dxfId="5" priority="140"/>
    <cfRule type="duplicateValues" dxfId="4" priority="141"/>
  </conditionalFormatting>
  <conditionalFormatting sqref="B35:B56">
    <cfRule type="duplicateValues" dxfId="3" priority="142"/>
  </conditionalFormatting>
  <conditionalFormatting sqref="B76:B84">
    <cfRule type="duplicateValues" dxfId="2" priority="180"/>
    <cfRule type="duplicateValues" dxfId="1" priority="181"/>
  </conditionalFormatting>
  <conditionalFormatting sqref="E8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Wilfredy Leandro Morales Payano</cp:lastModifiedBy>
  <dcterms:created xsi:type="dcterms:W3CDTF">2020-12-19T20:17:28Z</dcterms:created>
  <dcterms:modified xsi:type="dcterms:W3CDTF">2021-02-21T21:13:33Z</dcterms:modified>
</cp:coreProperties>
</file>