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21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1" l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60" i="1"/>
  <c r="A60" i="1"/>
  <c r="B92" i="1" l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B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B10" i="1"/>
  <c r="C9" i="1"/>
  <c r="A9" i="1"/>
  <c r="A64" i="1" l="1"/>
</calcChain>
</file>

<file path=xl/sharedStrings.xml><?xml version="1.0" encoding="utf-8"?>
<sst xmlns="http://schemas.openxmlformats.org/spreadsheetml/2006/main" count="98" uniqueCount="19">
  <si>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</si>
  <si>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</si>
  <si>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</si>
  <si>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</si>
  <si>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</si>
  <si>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</si>
  <si>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</si>
  <si>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</si>
  <si>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</si>
  <si>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</si>
  <si>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</si>
  <si>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</si>
  <si>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</si>
  <si>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</si>
  <si>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</si>
  <si>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</si>
  <si>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</si>
  <si>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</si>
  <si>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2 Gavetas Vacías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</si>
</sst>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topLeftCell="A58" zoomScale="90" zoomScaleNormal="90" workbookViewId="0">
      <selection activeCell="B57" sqref="B57"/>
    </sheetView>
  </sheetViews>
  <sheetFormatPr baseColWidth="10" defaultColWidth="52.7109375" defaultRowHeight="15" x14ac:dyDescent="0.25"/>
  <cols>
    <col min="1" max="1" width="25.5703125" bestFit="1" customWidth="1"/>
    <col min="2" max="2" width="17.140625" style="9" bestFit="1" customWidth="1"/>
    <col min="3" max="3" width="49.5703125" bestFit="1" customWidth="1"/>
    <col min="4" max="4" width="36.140625" bestFit="1" customWidth="1"/>
    <col min="5" max="5" width="19.5703125" customWidth="1"/>
  </cols>
  <sheetData>
    <row r="1" spans="1:5" ht="22.5" x14ac:dyDescent="0.25">
      <c r="A1" s="32" t="s">
        <v>1</v>
      </c>
      <c r="B1" s="33"/>
      <c r="C1" s="33"/>
      <c r="D1" s="33"/>
      <c r="E1" s="34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21"/>
    </row>
    <row r="4" spans="1:5" ht="18.75" thickBot="1" x14ac:dyDescent="0.3">
      <c r="A4" s="18" t="s">
        <v>2</v>
      </c>
      <c r="B4" s="20">
        <v>44247.708333333336</v>
      </c>
      <c r="C4" s="19"/>
      <c r="D4" s="1"/>
      <c r="E4" s="22"/>
    </row>
    <row r="5" spans="1:5" ht="18.75" thickBot="1" x14ac:dyDescent="0.3">
      <c r="A5" s="18" t="s">
        <v>3</v>
      </c>
      <c r="B5" s="20">
        <v>44248.25</v>
      </c>
      <c r="C5" s="19"/>
      <c r="D5" s="1"/>
      <c r="E5" s="22"/>
    </row>
    <row r="6" spans="1:5" ht="18" x14ac:dyDescent="0.25">
      <c r="B6" s="1"/>
      <c r="C6" s="1"/>
      <c r="D6" s="1"/>
      <c r="E6" s="24"/>
    </row>
    <row r="7" spans="1:5" ht="18" x14ac:dyDescent="0.25">
      <c r="A7" s="35" t="s">
        <v>4</v>
      </c>
      <c r="B7" s="35"/>
      <c r="C7" s="35"/>
      <c r="D7" s="35"/>
      <c r="E7" s="35"/>
    </row>
    <row r="8" spans="1:5" ht="18" x14ac:dyDescent="0.25">
      <c r="A8" s="2" t="s">
        <v>5</v>
      </c>
      <c r="B8" s="2" t="s">
        <v>6</v>
      </c>
      <c r="C8" s="3" t="s">
        <v>7</v>
      </c>
      <c r="D8" s="23" t="s">
        <v>8</v>
      </c>
      <c r="E8" s="23" t="s">
        <v>9</v>
      </c>
    </row>
    <row r="9" spans="1:5" ht="18" x14ac:dyDescent="0.25">
      <c r="A9" s="10" t="e">
        <f>VLOOKUP(B9,'[1]LISTADO ATM'!$A$2:$C$817,3,0)</f>
        <v>#N/A</v>
      </c>
      <c r="B9" s="4"/>
      <c r="C9" s="4" t="e">
        <f>VLOOKUP(B9,'[1]LISTADO ATM'!$A$2:$B$816,2,0)</f>
        <v>#N/A</v>
      </c>
      <c r="D9" s="16"/>
      <c r="E9" s="27"/>
    </row>
    <row r="10" spans="1:5" ht="18.75" thickBot="1" x14ac:dyDescent="0.3">
      <c r="A10" s="7" t="s">
        <v>12</v>
      </c>
      <c r="B10" s="15">
        <f>COUNT(#REF!)</f>
        <v>0</v>
      </c>
      <c r="C10" s="36"/>
      <c r="D10" s="37"/>
      <c r="E10" s="31"/>
    </row>
    <row r="11" spans="1:5" ht="15.75" thickBot="1" x14ac:dyDescent="0.3">
      <c r="E11" s="9"/>
    </row>
    <row r="12" spans="1:5" ht="18.75" thickBot="1" x14ac:dyDescent="0.3">
      <c r="A12" s="38" t="s">
        <v>10</v>
      </c>
      <c r="B12" s="39"/>
      <c r="C12" s="39"/>
      <c r="D12" s="39"/>
      <c r="E12" s="40"/>
    </row>
    <row r="13" spans="1:5" ht="18" x14ac:dyDescent="0.25">
      <c r="A13" s="2" t="s">
        <v>5</v>
      </c>
      <c r="B13" s="2" t="s">
        <v>6</v>
      </c>
      <c r="C13" s="3" t="s">
        <v>7</v>
      </c>
      <c r="D13" s="3" t="s">
        <v>8</v>
      </c>
      <c r="E13" s="3" t="s">
        <v>9</v>
      </c>
    </row>
    <row r="14" spans="1:5" ht="18" x14ac:dyDescent="0.25">
      <c r="A14" s="10" t="str">
        <f>VLOOKUP(B14,'[1]LISTADO ATM'!$A$2:$C$817,3,0)</f>
        <v>DISTRITO NACIONAL</v>
      </c>
      <c r="B14" s="4">
        <v>24</v>
      </c>
      <c r="C14" s="10" t="str">
        <f>VLOOKUP(B14,'[1]LISTADO ATM'!$A$2:$B$816,2,0)</f>
        <v xml:space="preserve">ATM Oficina Eusebio Manzueta </v>
      </c>
      <c r="D14" s="11" t="s">
        <v>11</v>
      </c>
      <c r="E14" s="14">
        <v>335796795</v>
      </c>
    </row>
    <row r="15" spans="1:5" ht="18" x14ac:dyDescent="0.25">
      <c r="A15" s="10" t="str">
        <f>VLOOKUP(B15,'[1]LISTADO ATM'!$A$2:$C$817,3,0)</f>
        <v>DISTRITO NACIONAL</v>
      </c>
      <c r="B15" s="4">
        <v>658</v>
      </c>
      <c r="C15" s="10" t="str">
        <f>VLOOKUP(B15,'[1]LISTADO ATM'!$A$2:$B$816,2,0)</f>
        <v>ATM Cámara de Cuentas</v>
      </c>
      <c r="D15" s="11" t="s">
        <v>11</v>
      </c>
      <c r="E15" s="14">
        <v>335797917</v>
      </c>
    </row>
    <row r="16" spans="1:5" ht="18" x14ac:dyDescent="0.25">
      <c r="A16" s="10" t="str">
        <f>VLOOKUP(B16,'[1]LISTADO ATM'!$A$2:$C$817,3,0)</f>
        <v>DISTRITO NACIONAL</v>
      </c>
      <c r="B16" s="4">
        <v>738</v>
      </c>
      <c r="C16" s="10" t="str">
        <f>VLOOKUP(B16,'[1]LISTADO ATM'!$A$2:$B$816,2,0)</f>
        <v xml:space="preserve">ATM Zona Franca Los Alcarrizos </v>
      </c>
      <c r="D16" s="11" t="s">
        <v>11</v>
      </c>
      <c r="E16" s="14">
        <v>335798397</v>
      </c>
    </row>
    <row r="17" spans="1:5" ht="18" x14ac:dyDescent="0.25">
      <c r="A17" s="10" t="str">
        <f>VLOOKUP(B17,'[1]LISTADO ATM'!$A$2:$C$817,3,0)</f>
        <v>SUR</v>
      </c>
      <c r="B17" s="4">
        <v>252</v>
      </c>
      <c r="C17" s="10" t="str">
        <f>VLOOKUP(B17,'[1]LISTADO ATM'!$A$2:$B$816,2,0)</f>
        <v xml:space="preserve">ATM Banco Agrícola (Barahona) </v>
      </c>
      <c r="D17" s="11" t="s">
        <v>11</v>
      </c>
      <c r="E17" s="14">
        <v>335798488</v>
      </c>
    </row>
    <row r="18" spans="1:5" ht="18" x14ac:dyDescent="0.25">
      <c r="A18" s="10" t="str">
        <f>VLOOKUP(B18,'[1]LISTADO ATM'!$A$2:$C$817,3,0)</f>
        <v>DISTRITO NACIONAL</v>
      </c>
      <c r="B18" s="4">
        <v>231</v>
      </c>
      <c r="C18" s="10" t="str">
        <f>VLOOKUP(B18,'[1]LISTADO ATM'!$A$2:$B$816,2,0)</f>
        <v xml:space="preserve">ATM Oficina Zona Oriental </v>
      </c>
      <c r="D18" s="11" t="s">
        <v>11</v>
      </c>
      <c r="E18" s="14">
        <v>335798639</v>
      </c>
    </row>
    <row r="19" spans="1:5" ht="18" x14ac:dyDescent="0.25">
      <c r="A19" s="10" t="str">
        <f>VLOOKUP(B19,'[1]LISTADO ATM'!$A$2:$C$817,3,0)</f>
        <v>DISTRITO NACIONAL</v>
      </c>
      <c r="B19" s="4">
        <v>908</v>
      </c>
      <c r="C19" s="10" t="str">
        <f>VLOOKUP(B19,'[1]LISTADO ATM'!$A$2:$B$816,2,0)</f>
        <v xml:space="preserve">ATM Oficina Plaza Botánika </v>
      </c>
      <c r="D19" s="11" t="s">
        <v>11</v>
      </c>
      <c r="E19" s="14">
        <v>335798651</v>
      </c>
    </row>
    <row r="20" spans="1:5" ht="18" x14ac:dyDescent="0.25">
      <c r="A20" s="10" t="str">
        <f>VLOOKUP(B20,'[1]LISTADO ATM'!$A$2:$C$817,3,0)</f>
        <v>ESTE</v>
      </c>
      <c r="B20" s="4">
        <v>824</v>
      </c>
      <c r="C20" s="10" t="str">
        <f>VLOOKUP(B20,'[1]LISTADO ATM'!$A$2:$B$816,2,0)</f>
        <v xml:space="preserve">ATM Multiplaza (Higuey) </v>
      </c>
      <c r="D20" s="11" t="s">
        <v>11</v>
      </c>
      <c r="E20" s="14">
        <v>335798661</v>
      </c>
    </row>
    <row r="21" spans="1:5" ht="18" x14ac:dyDescent="0.25">
      <c r="A21" s="10" t="str">
        <f>VLOOKUP(B21,'[1]LISTADO ATM'!$A$2:$C$817,3,0)</f>
        <v>DISTRITO NACIONAL</v>
      </c>
      <c r="B21" s="4">
        <v>884</v>
      </c>
      <c r="C21" s="10" t="str">
        <f>VLOOKUP(B21,'[1]LISTADO ATM'!$A$2:$B$816,2,0)</f>
        <v xml:space="preserve">ATM UNP Olé Sabana Perdida </v>
      </c>
      <c r="D21" s="11" t="s">
        <v>11</v>
      </c>
      <c r="E21" s="14">
        <v>335798686</v>
      </c>
    </row>
    <row r="22" spans="1:5" ht="18" x14ac:dyDescent="0.25">
      <c r="A22" s="10" t="str">
        <f>VLOOKUP(B22,'[1]LISTADO ATM'!$A$2:$C$817,3,0)</f>
        <v>DISTRITO NACIONAL</v>
      </c>
      <c r="B22" s="4">
        <v>678</v>
      </c>
      <c r="C22" s="10" t="str">
        <f>VLOOKUP(B22,'[1]LISTADO ATM'!$A$2:$B$816,2,0)</f>
        <v>ATM Eco Petroleo San Isidro</v>
      </c>
      <c r="D22" s="11" t="s">
        <v>11</v>
      </c>
      <c r="E22" s="14">
        <v>335798691</v>
      </c>
    </row>
    <row r="23" spans="1:5" ht="18" x14ac:dyDescent="0.25">
      <c r="A23" s="10" t="str">
        <f>VLOOKUP(B23,'[1]LISTADO ATM'!$A$2:$C$817,3,0)</f>
        <v>DISTRITO NACIONAL</v>
      </c>
      <c r="B23" s="4">
        <v>493</v>
      </c>
      <c r="C23" s="10" t="str">
        <f>VLOOKUP(B23,'[1]LISTADO ATM'!$A$2:$B$816,2,0)</f>
        <v xml:space="preserve">ATM Oficina Haina Occidental II </v>
      </c>
      <c r="D23" s="11" t="s">
        <v>11</v>
      </c>
      <c r="E23" s="14">
        <v>335798706</v>
      </c>
    </row>
    <row r="24" spans="1:5" ht="18" x14ac:dyDescent="0.25">
      <c r="A24" s="10" t="str">
        <f>VLOOKUP(B24,'[1]LISTADO ATM'!$A$2:$C$817,3,0)</f>
        <v>SUR</v>
      </c>
      <c r="B24" s="4">
        <v>592</v>
      </c>
      <c r="C24" s="10" t="str">
        <f>VLOOKUP(B24,'[1]LISTADO ATM'!$A$2:$B$816,2,0)</f>
        <v xml:space="preserve">ATM Centro de Caja San Cristóbal I </v>
      </c>
      <c r="D24" s="11" t="s">
        <v>11</v>
      </c>
      <c r="E24" s="14">
        <v>335798708</v>
      </c>
    </row>
    <row r="25" spans="1:5" ht="18" x14ac:dyDescent="0.25">
      <c r="A25" s="10" t="str">
        <f>VLOOKUP(B25,'[1]LISTADO ATM'!$A$2:$C$817,3,0)</f>
        <v>DISTRITO NACIONAL</v>
      </c>
      <c r="B25" s="4">
        <v>684</v>
      </c>
      <c r="C25" s="10" t="str">
        <f>VLOOKUP(B25,'[1]LISTADO ATM'!$A$2:$B$816,2,0)</f>
        <v>ATM Estación Texaco Prolongación 27 Febrero</v>
      </c>
      <c r="D25" s="11" t="s">
        <v>11</v>
      </c>
      <c r="E25" s="14">
        <v>335798709</v>
      </c>
    </row>
    <row r="26" spans="1:5" ht="18" x14ac:dyDescent="0.25">
      <c r="A26" s="10" t="str">
        <f>VLOOKUP(B26,'[1]LISTADO ATM'!$A$2:$C$817,3,0)</f>
        <v>DISTRITO NACIONAL</v>
      </c>
      <c r="B26" s="4">
        <v>325</v>
      </c>
      <c r="C26" s="10" t="str">
        <f>VLOOKUP(B26,'[1]LISTADO ATM'!$A$2:$B$816,2,0)</f>
        <v>ATM Casa Edwin</v>
      </c>
      <c r="D26" s="11" t="s">
        <v>11</v>
      </c>
      <c r="E26" s="14">
        <v>335798743</v>
      </c>
    </row>
    <row r="27" spans="1:5" ht="18" x14ac:dyDescent="0.25">
      <c r="A27" s="10" t="str">
        <f>VLOOKUP(B27,'[1]LISTADO ATM'!$A$2:$C$817,3,0)</f>
        <v>DISTRITO NACIONAL</v>
      </c>
      <c r="B27" s="4">
        <v>192</v>
      </c>
      <c r="C27" s="10" t="str">
        <f>VLOOKUP(B27,'[1]LISTADO ATM'!$A$2:$B$816,2,0)</f>
        <v xml:space="preserve">ATM Autobanco Luperón II </v>
      </c>
      <c r="D27" s="11" t="s">
        <v>11</v>
      </c>
      <c r="E27" s="14">
        <v>335798740</v>
      </c>
    </row>
    <row r="28" spans="1:5" ht="18" x14ac:dyDescent="0.25">
      <c r="A28" s="10" t="str">
        <f>VLOOKUP(B28,'[1]LISTADO ATM'!$A$2:$C$817,3,0)</f>
        <v>SUR</v>
      </c>
      <c r="B28" s="4">
        <v>619</v>
      </c>
      <c r="C28" s="10" t="str">
        <f>VLOOKUP(B28,'[1]LISTADO ATM'!$A$2:$B$816,2,0)</f>
        <v xml:space="preserve">ATM Academia P.N. Hatillo (San Cristóbal) </v>
      </c>
      <c r="D28" s="11" t="s">
        <v>11</v>
      </c>
      <c r="E28" s="26">
        <v>335798738</v>
      </c>
    </row>
    <row r="29" spans="1:5" ht="18" x14ac:dyDescent="0.25">
      <c r="A29" s="10" t="str">
        <f>VLOOKUP(B29,'[1]LISTADO ATM'!$A$2:$C$817,3,0)</f>
        <v>DISTRITO NACIONAL</v>
      </c>
      <c r="B29" s="4">
        <v>955</v>
      </c>
      <c r="C29" s="10" t="str">
        <f>VLOOKUP(B29,'[1]LISTADO ATM'!$A$2:$B$816,2,0)</f>
        <v xml:space="preserve">ATM Oficina Americana Independencia II </v>
      </c>
      <c r="D29" s="11" t="s">
        <v>11</v>
      </c>
      <c r="E29" s="14">
        <v>335798759</v>
      </c>
    </row>
    <row r="30" spans="1:5" ht="18" x14ac:dyDescent="0.25">
      <c r="A30" s="10" t="str">
        <f>VLOOKUP(B30,'[1]LISTADO ATM'!$A$2:$C$817,3,0)</f>
        <v>DISTRITO NACIONAL</v>
      </c>
      <c r="B30" s="4">
        <v>938</v>
      </c>
      <c r="C30" s="10" t="str">
        <f>VLOOKUP(B30,'[1]LISTADO ATM'!$A$2:$B$816,2,0)</f>
        <v xml:space="preserve">ATM Autobanco Oficina Filadelfia Plaza </v>
      </c>
      <c r="D30" s="11" t="s">
        <v>11</v>
      </c>
      <c r="E30" s="14">
        <v>335798760</v>
      </c>
    </row>
    <row r="31" spans="1:5" ht="18" x14ac:dyDescent="0.25">
      <c r="A31" s="10" t="str">
        <f>VLOOKUP(B31,'[1]LISTADO ATM'!$A$2:$C$817,3,0)</f>
        <v>DISTRITO NACIONAL</v>
      </c>
      <c r="B31" s="4">
        <v>755</v>
      </c>
      <c r="C31" s="10" t="str">
        <f>VLOOKUP(B31,'[1]LISTADO ATM'!$A$2:$B$816,2,0)</f>
        <v xml:space="preserve">ATM Oficina Galería del Este (Plaza) </v>
      </c>
      <c r="D31" s="11" t="s">
        <v>11</v>
      </c>
      <c r="E31" s="14">
        <v>335798761</v>
      </c>
    </row>
    <row r="32" spans="1:5" ht="18" x14ac:dyDescent="0.25">
      <c r="A32" s="10" t="str">
        <f>VLOOKUP(B32,'[1]LISTADO ATM'!$A$2:$C$817,3,0)</f>
        <v>DISTRITO NACIONAL</v>
      </c>
      <c r="B32" s="4">
        <v>713</v>
      </c>
      <c r="C32" s="10" t="str">
        <f>VLOOKUP(B32,'[1]LISTADO ATM'!$A$2:$B$816,2,0)</f>
        <v xml:space="preserve">ATM Oficina Las Américas </v>
      </c>
      <c r="D32" s="11" t="s">
        <v>11</v>
      </c>
      <c r="E32" s="14">
        <v>335798762</v>
      </c>
    </row>
    <row r="33" spans="1:5" ht="18" x14ac:dyDescent="0.25">
      <c r="A33" s="10" t="str">
        <f>VLOOKUP(B33,'[1]LISTADO ATM'!$A$2:$C$817,3,0)</f>
        <v>DISTRITO NACIONAL</v>
      </c>
      <c r="B33" s="4">
        <v>655</v>
      </c>
      <c r="C33" s="10" t="str">
        <f>VLOOKUP(B33,'[1]LISTADO ATM'!$A$2:$B$816,2,0)</f>
        <v>ATM Farmacia Sandra</v>
      </c>
      <c r="D33" s="11" t="s">
        <v>11</v>
      </c>
      <c r="E33" s="14">
        <v>335798763</v>
      </c>
    </row>
    <row r="34" spans="1:5" ht="18" x14ac:dyDescent="0.25">
      <c r="A34" s="10" t="str">
        <f>VLOOKUP(B34,'[1]LISTADO ATM'!$A$2:$C$817,3,0)</f>
        <v>DISTRITO NACIONAL</v>
      </c>
      <c r="B34" s="4">
        <v>406</v>
      </c>
      <c r="C34" s="10" t="str">
        <f>VLOOKUP(B34,'[1]LISTADO ATM'!$A$2:$B$816,2,0)</f>
        <v xml:space="preserve">ATM UNP Plaza Lama Máximo Gómez </v>
      </c>
      <c r="D34" s="11" t="s">
        <v>11</v>
      </c>
      <c r="E34" s="14">
        <v>335798766</v>
      </c>
    </row>
    <row r="35" spans="1:5" ht="18.75" thickBot="1" x14ac:dyDescent="0.3">
      <c r="A35" s="12" t="s">
        <v>12</v>
      </c>
      <c r="B35" s="15">
        <f>COUNT(B14:B34)</f>
        <v>21</v>
      </c>
      <c r="C35" s="13"/>
      <c r="D35" s="13"/>
      <c r="E35" s="13"/>
    </row>
    <row r="36" spans="1:5" ht="15.75" thickBot="1" x14ac:dyDescent="0.3">
      <c r="E36" s="9"/>
    </row>
    <row r="37" spans="1:5" ht="18.75" thickBot="1" x14ac:dyDescent="0.3">
      <c r="A37" s="38" t="s">
        <v>13</v>
      </c>
      <c r="B37" s="39"/>
      <c r="C37" s="39"/>
      <c r="D37" s="39"/>
      <c r="E37" s="40"/>
    </row>
    <row r="38" spans="1:5" ht="18" x14ac:dyDescent="0.25">
      <c r="A38" s="2" t="s">
        <v>5</v>
      </c>
      <c r="B38" s="2" t="s">
        <v>6</v>
      </c>
      <c r="C38" s="3" t="s">
        <v>7</v>
      </c>
      <c r="D38" s="3" t="s">
        <v>8</v>
      </c>
      <c r="E38" s="3" t="s">
        <v>9</v>
      </c>
    </row>
    <row r="39" spans="1:5" ht="18" x14ac:dyDescent="0.25">
      <c r="A39" s="10" t="str">
        <f>VLOOKUP(B39,'[1]LISTADO ATM'!$A$2:$C$817,3,0)</f>
        <v>DISTRITO NACIONAL</v>
      </c>
      <c r="B39" s="4">
        <v>577</v>
      </c>
      <c r="C39" s="10" t="str">
        <f>VLOOKUP(B39,'[1]LISTADO ATM'!$A$2:$B$816,2,0)</f>
        <v xml:space="preserve">ATM Olé Ave. Duarte </v>
      </c>
      <c r="D39" s="4" t="s">
        <v>17</v>
      </c>
      <c r="E39" s="14">
        <v>335798238</v>
      </c>
    </row>
    <row r="40" spans="1:5" ht="18" x14ac:dyDescent="0.25">
      <c r="A40" s="10" t="str">
        <f>VLOOKUP(B40,'[1]LISTADO ATM'!$A$2:$C$817,3,0)</f>
        <v>NORTE</v>
      </c>
      <c r="B40" s="4">
        <v>703</v>
      </c>
      <c r="C40" s="10" t="str">
        <f>VLOOKUP(B40,'[1]LISTADO ATM'!$A$2:$B$816,2,0)</f>
        <v xml:space="preserve">ATM Oficina El Mamey Los Hidalgos </v>
      </c>
      <c r="D40" s="4" t="s">
        <v>17</v>
      </c>
      <c r="E40" s="26">
        <v>335798403</v>
      </c>
    </row>
    <row r="41" spans="1:5" ht="18" x14ac:dyDescent="0.25">
      <c r="A41" s="10" t="str">
        <f>VLOOKUP(B41,'[1]LISTADO ATM'!$A$2:$C$817,3,0)</f>
        <v>DISTRITO NACIONAL</v>
      </c>
      <c r="B41" s="4">
        <v>640</v>
      </c>
      <c r="C41" s="10" t="str">
        <f>VLOOKUP(B41,'[1]LISTADO ATM'!$A$2:$B$816,2,0)</f>
        <v xml:space="preserve">ATM Ministerio Obras Públicas </v>
      </c>
      <c r="D41" s="4" t="s">
        <v>17</v>
      </c>
      <c r="E41" s="26">
        <v>335798394</v>
      </c>
    </row>
    <row r="42" spans="1:5" ht="18" x14ac:dyDescent="0.25">
      <c r="A42" s="10" t="str">
        <f>VLOOKUP(B42,'[1]LISTADO ATM'!$A$2:$C$817,3,0)</f>
        <v>DISTRITO NACIONAL</v>
      </c>
      <c r="B42" s="4">
        <v>147</v>
      </c>
      <c r="C42" s="10" t="str">
        <f>VLOOKUP(B42,'[1]LISTADO ATM'!$A$2:$B$816,2,0)</f>
        <v xml:space="preserve">ATM Kiosco Megacentro I </v>
      </c>
      <c r="D42" s="4" t="s">
        <v>17</v>
      </c>
      <c r="E42" s="26">
        <v>335798705</v>
      </c>
    </row>
    <row r="43" spans="1:5" ht="18" x14ac:dyDescent="0.25">
      <c r="A43" s="10" t="str">
        <f>VLOOKUP(B43,'[1]LISTADO ATM'!$A$2:$C$817,3,0)</f>
        <v>DISTRITO NACIONAL</v>
      </c>
      <c r="B43" s="4">
        <v>572</v>
      </c>
      <c r="C43" s="10" t="str">
        <f>VLOOKUP(B43,'[1]LISTADO ATM'!$A$2:$B$816,2,0)</f>
        <v xml:space="preserve">ATM Olé Ovando </v>
      </c>
      <c r="D43" s="4" t="s">
        <v>17</v>
      </c>
      <c r="E43" s="26">
        <v>335798707</v>
      </c>
    </row>
    <row r="44" spans="1:5" ht="18" x14ac:dyDescent="0.25">
      <c r="A44" s="10" t="str">
        <f>VLOOKUP(B44,'[1]LISTADO ATM'!$A$2:$C$817,3,0)</f>
        <v>DISTRITO NACIONAL</v>
      </c>
      <c r="B44" s="4">
        <v>567</v>
      </c>
      <c r="C44" s="10" t="str">
        <f>VLOOKUP(B44,'[1]LISTADO ATM'!$A$2:$B$816,2,0)</f>
        <v xml:space="preserve">ATM Oficina Máximo Gómez </v>
      </c>
      <c r="D44" s="4" t="s">
        <v>17</v>
      </c>
      <c r="E44" s="14">
        <v>335798737</v>
      </c>
    </row>
    <row r="45" spans="1:5" ht="18" x14ac:dyDescent="0.25">
      <c r="A45" s="10" t="str">
        <f>VLOOKUP(B45,'[1]LISTADO ATM'!$A$2:$C$817,3,0)</f>
        <v>DISTRITO NACIONAL</v>
      </c>
      <c r="B45" s="4">
        <v>642</v>
      </c>
      <c r="C45" s="10" t="str">
        <f>VLOOKUP(B45,'[1]LISTADO ATM'!$A$2:$B$816,2,0)</f>
        <v xml:space="preserve">ATM OMSA Sto. Dgo. </v>
      </c>
      <c r="D45" s="4" t="s">
        <v>17</v>
      </c>
      <c r="E45" s="26">
        <v>335798753</v>
      </c>
    </row>
    <row r="46" spans="1:5" ht="18" x14ac:dyDescent="0.25">
      <c r="A46" s="10" t="str">
        <f>VLOOKUP(B46,'[1]LISTADO ATM'!$A$2:$C$817,3,0)</f>
        <v>NORTE</v>
      </c>
      <c r="B46" s="4">
        <v>712</v>
      </c>
      <c r="C46" s="10" t="str">
        <f>VLOOKUP(B46,'[1]LISTADO ATM'!$A$2:$B$816,2,0)</f>
        <v xml:space="preserve">ATM Oficina Imbert </v>
      </c>
      <c r="D46" s="4" t="s">
        <v>17</v>
      </c>
      <c r="E46" s="26">
        <v>335798755</v>
      </c>
    </row>
    <row r="47" spans="1:5" ht="18" x14ac:dyDescent="0.25">
      <c r="A47" s="10" t="str">
        <f>VLOOKUP(B47,'[1]LISTADO ATM'!$A$2:$C$817,3,0)</f>
        <v>DISTRITO NACIONAL</v>
      </c>
      <c r="B47" s="4">
        <v>580</v>
      </c>
      <c r="C47" s="10" t="str">
        <f>VLOOKUP(B47,'[1]LISTADO ATM'!$A$2:$B$816,2,0)</f>
        <v xml:space="preserve">ATM Edificio Propagas </v>
      </c>
      <c r="D47" s="4" t="s">
        <v>17</v>
      </c>
      <c r="E47" s="26">
        <v>335798764</v>
      </c>
    </row>
    <row r="48" spans="1:5" ht="18" x14ac:dyDescent="0.25">
      <c r="A48" s="10" t="str">
        <f>VLOOKUP(B48,'[1]LISTADO ATM'!$A$2:$C$817,3,0)</f>
        <v>DISTRITO NACIONAL</v>
      </c>
      <c r="B48" s="4">
        <v>570</v>
      </c>
      <c r="C48" s="10" t="str">
        <f>VLOOKUP(B48,'[1]LISTADO ATM'!$A$2:$B$816,2,0)</f>
        <v xml:space="preserve">ATM S/M Liverpool Villa Mella </v>
      </c>
      <c r="D48" s="4" t="s">
        <v>17</v>
      </c>
      <c r="E48" s="26">
        <v>335798765</v>
      </c>
    </row>
    <row r="49" spans="1:5" ht="18" x14ac:dyDescent="0.25">
      <c r="A49" s="10" t="e">
        <f>VLOOKUP(B49,'[1]LISTADO ATM'!$A$2:$C$817,3,0)</f>
        <v>#N/A</v>
      </c>
      <c r="B49" s="4"/>
      <c r="C49" s="10" t="e">
        <f>VLOOKUP(B49,'[1]LISTADO ATM'!$A$2:$B$816,2,0)</f>
        <v>#N/A</v>
      </c>
      <c r="D49" s="4" t="s">
        <v>17</v>
      </c>
      <c r="E49" s="26"/>
    </row>
    <row r="50" spans="1:5" ht="18" x14ac:dyDescent="0.25">
      <c r="A50" s="10" t="str">
        <f>VLOOKUP(B50,'[1]LISTADO ATM'!$A$2:$C$817,3,0)</f>
        <v>DISTRITO NACIONAL</v>
      </c>
      <c r="B50" s="4">
        <v>911</v>
      </c>
      <c r="C50" s="10" t="str">
        <f>VLOOKUP(B50,'[1]LISTADO ATM'!$A$2:$B$816,2,0)</f>
        <v xml:space="preserve">ATM Oficina Venezuela II </v>
      </c>
      <c r="D50" s="4" t="s">
        <v>17</v>
      </c>
      <c r="E50" s="26">
        <v>335798775</v>
      </c>
    </row>
    <row r="51" spans="1:5" ht="18" x14ac:dyDescent="0.25">
      <c r="A51" s="10" t="e">
        <f>VLOOKUP(B51,'[1]LISTADO ATM'!$A$2:$C$817,3,0)</f>
        <v>#N/A</v>
      </c>
      <c r="B51" s="4"/>
      <c r="C51" s="10" t="e">
        <f>VLOOKUP(B51,'[1]LISTADO ATM'!$A$2:$B$816,2,0)</f>
        <v>#N/A</v>
      </c>
      <c r="D51" s="4" t="s">
        <v>17</v>
      </c>
      <c r="E51" s="26"/>
    </row>
    <row r="52" spans="1:5" ht="18" x14ac:dyDescent="0.25">
      <c r="A52" s="10" t="e">
        <f>VLOOKUP(B52,'[1]LISTADO ATM'!$A$2:$C$817,3,0)</f>
        <v>#N/A</v>
      </c>
      <c r="B52" s="4"/>
      <c r="C52" s="10" t="e">
        <f>VLOOKUP(B52,'[1]LISTADO ATM'!$A$2:$B$816,2,0)</f>
        <v>#N/A</v>
      </c>
      <c r="D52" s="4" t="s">
        <v>17</v>
      </c>
      <c r="E52" s="26"/>
    </row>
    <row r="53" spans="1:5" ht="18" x14ac:dyDescent="0.25">
      <c r="A53" s="10" t="e">
        <f>VLOOKUP(B53,'[1]LISTADO ATM'!$A$2:$C$817,3,0)</f>
        <v>#N/A</v>
      </c>
      <c r="B53" s="4"/>
      <c r="C53" s="10" t="e">
        <f>VLOOKUP(B53,'[1]LISTADO ATM'!$A$2:$B$816,2,0)</f>
        <v>#N/A</v>
      </c>
      <c r="D53" s="4" t="s">
        <v>17</v>
      </c>
      <c r="E53" s="26"/>
    </row>
    <row r="54" spans="1:5" ht="18" x14ac:dyDescent="0.25">
      <c r="A54" s="10" t="e">
        <f>VLOOKUP(B54,'[1]LISTADO ATM'!$A$2:$C$817,3,0)</f>
        <v>#N/A</v>
      </c>
      <c r="B54" s="4"/>
      <c r="C54" s="10" t="e">
        <f>VLOOKUP(B54,'[1]LISTADO ATM'!$A$2:$B$816,2,0)</f>
        <v>#N/A</v>
      </c>
      <c r="D54" s="4" t="s">
        <v>17</v>
      </c>
      <c r="E54" s="26"/>
    </row>
    <row r="55" spans="1:5" ht="18" x14ac:dyDescent="0.25">
      <c r="A55" s="10" t="e">
        <f>VLOOKUP(B55,'[1]LISTADO ATM'!$A$2:$C$817,3,0)</f>
        <v>#N/A</v>
      </c>
      <c r="B55" s="4"/>
      <c r="C55" s="10" t="e">
        <f>VLOOKUP(B55,'[1]LISTADO ATM'!$A$2:$B$816,2,0)</f>
        <v>#N/A</v>
      </c>
      <c r="D55" s="4" t="s">
        <v>17</v>
      </c>
      <c r="E55" s="26"/>
    </row>
    <row r="56" spans="1:5" ht="18" x14ac:dyDescent="0.25">
      <c r="A56" s="10" t="e">
        <f>VLOOKUP(B56,'[1]LISTADO ATM'!$A$2:$C$817,3,0)</f>
        <v>#N/A</v>
      </c>
      <c r="B56" s="4"/>
      <c r="C56" s="10" t="e">
        <f>VLOOKUP(B56,'[1]LISTADO ATM'!$A$2:$B$816,2,0)</f>
        <v>#N/A</v>
      </c>
      <c r="D56" s="4" t="s">
        <v>17</v>
      </c>
      <c r="E56" s="26"/>
    </row>
    <row r="57" spans="1:5" ht="18" x14ac:dyDescent="0.25">
      <c r="A57" s="10" t="e">
        <f>VLOOKUP(B57,'[1]LISTADO ATM'!$A$2:$C$817,3,0)</f>
        <v>#N/A</v>
      </c>
      <c r="B57" s="4"/>
      <c r="C57" s="10" t="e">
        <f>VLOOKUP(B57,'[1]LISTADO ATM'!$A$2:$B$816,2,0)</f>
        <v>#N/A</v>
      </c>
      <c r="D57" s="4" t="s">
        <v>17</v>
      </c>
      <c r="E57" s="26"/>
    </row>
    <row r="58" spans="1:5" ht="18" x14ac:dyDescent="0.25">
      <c r="A58" s="10" t="e">
        <f>VLOOKUP(B58,'[1]LISTADO ATM'!$A$2:$C$817,3,0)</f>
        <v>#N/A</v>
      </c>
      <c r="B58" s="4"/>
      <c r="C58" s="10" t="e">
        <f>VLOOKUP(B58,'[1]LISTADO ATM'!$A$2:$B$816,2,0)</f>
        <v>#N/A</v>
      </c>
      <c r="D58" s="4" t="s">
        <v>17</v>
      </c>
      <c r="E58" s="26"/>
    </row>
    <row r="59" spans="1:5" ht="18" x14ac:dyDescent="0.25">
      <c r="A59" s="10" t="e">
        <f>VLOOKUP(B59,'[1]LISTADO ATM'!$A$2:$C$817,3,0)</f>
        <v>#N/A</v>
      </c>
      <c r="B59" s="4"/>
      <c r="C59" s="10" t="e">
        <f>VLOOKUP(B59,'[1]LISTADO ATM'!$A$2:$B$816,2,0)</f>
        <v>#N/A</v>
      </c>
      <c r="D59" s="4" t="s">
        <v>17</v>
      </c>
      <c r="E59" s="26"/>
    </row>
    <row r="60" spans="1:5" ht="18" x14ac:dyDescent="0.25">
      <c r="A60" s="10" t="e">
        <f>VLOOKUP(B60,'[1]LISTADO ATM'!$A$2:$C$817,3,0)</f>
        <v>#N/A</v>
      </c>
      <c r="B60" s="4"/>
      <c r="C60" s="10" t="e">
        <f>VLOOKUP(B60,'[1]LISTADO ATM'!$A$2:$B$816,2,0)</f>
        <v>#N/A</v>
      </c>
      <c r="D60" s="4" t="s">
        <v>17</v>
      </c>
      <c r="E60" s="26"/>
    </row>
    <row r="61" spans="1:5" ht="18.75" thickBot="1" x14ac:dyDescent="0.3">
      <c r="A61" s="7" t="s">
        <v>12</v>
      </c>
      <c r="B61" s="15">
        <f>COUNT(B39:B60)</f>
        <v>11</v>
      </c>
      <c r="C61" s="25"/>
      <c r="D61" s="5"/>
      <c r="E61" s="6"/>
    </row>
    <row r="62" spans="1:5" ht="15.75" thickBot="1" x14ac:dyDescent="0.3">
      <c r="E62" s="9"/>
    </row>
    <row r="63" spans="1:5" ht="18.75" thickBot="1" x14ac:dyDescent="0.3">
      <c r="A63" s="41" t="s">
        <v>14</v>
      </c>
      <c r="B63" s="42"/>
      <c r="E63" s="9"/>
    </row>
    <row r="64" spans="1:5" ht="18.75" thickBot="1" x14ac:dyDescent="0.3">
      <c r="A64" s="43">
        <f>+B35+B61</f>
        <v>32</v>
      </c>
      <c r="B64" s="44"/>
      <c r="E64" s="9"/>
    </row>
    <row r="65" spans="1:5" ht="15.75" thickBot="1" x14ac:dyDescent="0.3">
      <c r="E65" s="9"/>
    </row>
    <row r="66" spans="1:5" ht="18.75" thickBot="1" x14ac:dyDescent="0.3">
      <c r="A66" s="38" t="s">
        <v>15</v>
      </c>
      <c r="B66" s="39"/>
      <c r="C66" s="39"/>
      <c r="D66" s="39"/>
      <c r="E66" s="40"/>
    </row>
    <row r="67" spans="1:5" ht="18" x14ac:dyDescent="0.25">
      <c r="A67" s="17"/>
      <c r="B67" s="17" t="s">
        <v>6</v>
      </c>
      <c r="C67" s="8" t="s">
        <v>7</v>
      </c>
      <c r="D67" s="45" t="s">
        <v>8</v>
      </c>
      <c r="E67" s="46"/>
    </row>
    <row r="68" spans="1:5" ht="18" x14ac:dyDescent="0.25">
      <c r="A68" s="4" t="str">
        <f>VLOOKUP(B68,'[1]LISTADO ATM'!$A$2:$C$817,3,0)</f>
        <v>DISTRITO NACIONAL</v>
      </c>
      <c r="B68" s="4">
        <v>583</v>
      </c>
      <c r="C68" s="10" t="str">
        <f>VLOOKUP(B68,'[1]LISTADO ATM'!$A$2:$B$816,2,0)</f>
        <v xml:space="preserve">ATM Ministerio Fuerzas Armadas I </v>
      </c>
      <c r="D68" s="28" t="s">
        <v>16</v>
      </c>
      <c r="E68" s="29"/>
    </row>
    <row r="69" spans="1:5" ht="18" x14ac:dyDescent="0.25">
      <c r="A69" s="4" t="str">
        <f>VLOOKUP(B69,'[1]LISTADO ATM'!$A$2:$C$817,3,0)</f>
        <v>DISTRITO NACIONAL</v>
      </c>
      <c r="B69" s="4">
        <v>355</v>
      </c>
      <c r="C69" s="10" t="str">
        <f>VLOOKUP(B69,'[1]LISTADO ATM'!$A$2:$B$816,2,0)</f>
        <v xml:space="preserve">ATM UNP Metro II </v>
      </c>
      <c r="D69" s="28" t="s">
        <v>16</v>
      </c>
      <c r="E69" s="29"/>
    </row>
    <row r="70" spans="1:5" ht="18" x14ac:dyDescent="0.25">
      <c r="A70" s="4" t="e">
        <f>VLOOKUP(B70,'[1]LISTADO ATM'!$A$2:$C$817,3,0)</f>
        <v>#N/A</v>
      </c>
      <c r="B70" s="4"/>
      <c r="C70" s="10" t="e">
        <f>VLOOKUP(B70,'[1]LISTADO ATM'!$A$2:$B$816,2,0)</f>
        <v>#N/A</v>
      </c>
      <c r="D70" s="28" t="s">
        <v>16</v>
      </c>
      <c r="E70" s="29"/>
    </row>
    <row r="71" spans="1:5" ht="18" x14ac:dyDescent="0.25">
      <c r="A71" s="4" t="str">
        <f>VLOOKUP(B71,'[1]LISTADO ATM'!$A$2:$C$817,3,0)</f>
        <v>DISTRITO NACIONAL</v>
      </c>
      <c r="B71" s="4">
        <v>685</v>
      </c>
      <c r="C71" s="10" t="str">
        <f>VLOOKUP(B71,'[1]LISTADO ATM'!$A$2:$B$816,2,0)</f>
        <v>ATM Autoservicio UASD</v>
      </c>
      <c r="D71" s="28" t="s">
        <v>16</v>
      </c>
      <c r="E71" s="29"/>
    </row>
    <row r="72" spans="1:5" ht="18" x14ac:dyDescent="0.25">
      <c r="A72" s="4" t="str">
        <f>VLOOKUP(B72,'[1]LISTADO ATM'!$A$2:$C$817,3,0)</f>
        <v>DISTRITO NACIONAL</v>
      </c>
      <c r="B72" s="4">
        <v>422</v>
      </c>
      <c r="C72" s="10" t="str">
        <f>VLOOKUP(B72,'[1]LISTADO ATM'!$A$2:$B$816,2,0)</f>
        <v xml:space="preserve">ATM Olé Manoguayabo </v>
      </c>
      <c r="D72" s="28" t="s">
        <v>16</v>
      </c>
      <c r="E72" s="29"/>
    </row>
    <row r="73" spans="1:5" ht="18" x14ac:dyDescent="0.25">
      <c r="A73" s="4" t="str">
        <f>VLOOKUP(B73,'[1]LISTADO ATM'!$A$2:$C$817,3,0)</f>
        <v>SUR</v>
      </c>
      <c r="B73" s="4">
        <v>995</v>
      </c>
      <c r="C73" s="10" t="e">
        <f>VLOOKUP(B73,'[1]LISTADO ATM'!$A$2:$B$816,2,0)</f>
        <v>#N/A</v>
      </c>
      <c r="D73" s="28" t="s">
        <v>18</v>
      </c>
      <c r="E73" s="29"/>
    </row>
    <row r="74" spans="1:5" ht="18" x14ac:dyDescent="0.25">
      <c r="A74" s="4" t="str">
        <f>VLOOKUP(B74,'[1]LISTADO ATM'!$A$2:$C$817,3,0)</f>
        <v>NORTE</v>
      </c>
      <c r="B74" s="4">
        <v>903</v>
      </c>
      <c r="C74" s="10" t="str">
        <f>VLOOKUP(B74,'[1]LISTADO ATM'!$A$2:$B$816,2,0)</f>
        <v xml:space="preserve">ATM Oficina La Vega Real I </v>
      </c>
      <c r="D74" s="28" t="s">
        <v>18</v>
      </c>
      <c r="E74" s="29"/>
    </row>
    <row r="75" spans="1:5" ht="18" x14ac:dyDescent="0.25">
      <c r="A75" s="4" t="str">
        <f>VLOOKUP(B75,'[1]LISTADO ATM'!$A$2:$C$817,3,0)</f>
        <v>DISTRITO NACIONAL</v>
      </c>
      <c r="B75" s="4">
        <v>815</v>
      </c>
      <c r="C75" s="10" t="str">
        <f>VLOOKUP(B75,'[1]LISTADO ATM'!$A$2:$B$816,2,0)</f>
        <v xml:space="preserve">ATM Oficina Atalaya del Mar </v>
      </c>
      <c r="D75" s="28" t="s">
        <v>16</v>
      </c>
      <c r="E75" s="29"/>
    </row>
    <row r="76" spans="1:5" ht="18" x14ac:dyDescent="0.25">
      <c r="A76" s="4" t="str">
        <f>VLOOKUP(B76,'[1]LISTADO ATM'!$A$2:$C$817,3,0)</f>
        <v>NORTE</v>
      </c>
      <c r="B76" s="4">
        <v>796</v>
      </c>
      <c r="C76" s="10" t="str">
        <f>VLOOKUP(B76,'[1]LISTADO ATM'!$A$2:$B$816,2,0)</f>
        <v xml:space="preserve">ATM Oficina Plaza Ventura (Nagua) </v>
      </c>
      <c r="D76" s="28" t="s">
        <v>16</v>
      </c>
      <c r="E76" s="29"/>
    </row>
    <row r="77" spans="1:5" ht="18" x14ac:dyDescent="0.25">
      <c r="A77" s="4" t="str">
        <f>VLOOKUP(B77,'[1]LISTADO ATM'!$A$2:$C$817,3,0)</f>
        <v>ESTE</v>
      </c>
      <c r="B77" s="4">
        <v>776</v>
      </c>
      <c r="C77" s="10" t="str">
        <f>VLOOKUP(B77,'[1]LISTADO ATM'!$A$2:$B$816,2,0)</f>
        <v xml:space="preserve">ATM Oficina Monte Plata </v>
      </c>
      <c r="D77" s="28" t="s">
        <v>16</v>
      </c>
      <c r="E77" s="29"/>
    </row>
    <row r="78" spans="1:5" ht="18" x14ac:dyDescent="0.25">
      <c r="A78" s="4" t="str">
        <f>VLOOKUP(B78,'[1]LISTADO ATM'!$A$2:$C$817,3,0)</f>
        <v>NORTE</v>
      </c>
      <c r="B78" s="4">
        <v>775</v>
      </c>
      <c r="C78" s="10" t="str">
        <f>VLOOKUP(B78,'[1]LISTADO ATM'!$A$2:$B$816,2,0)</f>
        <v xml:space="preserve">ATM S/M Lilo (Montecristi) </v>
      </c>
      <c r="D78" s="28" t="s">
        <v>16</v>
      </c>
      <c r="E78" s="29"/>
    </row>
    <row r="79" spans="1:5" ht="18" x14ac:dyDescent="0.25">
      <c r="A79" s="4" t="str">
        <f>VLOOKUP(B79,'[1]LISTADO ATM'!$A$2:$C$817,3,0)</f>
        <v>SUR</v>
      </c>
      <c r="B79" s="4">
        <v>766</v>
      </c>
      <c r="C79" s="10" t="str">
        <f>VLOOKUP(B79,'[1]LISTADO ATM'!$A$2:$B$816,2,0)</f>
        <v xml:space="preserve">ATM Oficina Azua II </v>
      </c>
      <c r="D79" s="28" t="s">
        <v>18</v>
      </c>
      <c r="E79" s="29"/>
    </row>
    <row r="80" spans="1:5" ht="18" x14ac:dyDescent="0.25">
      <c r="A80" s="4" t="str">
        <f>VLOOKUP(B80,'[1]LISTADO ATM'!$A$2:$C$817,3,0)</f>
        <v>SUR</v>
      </c>
      <c r="B80" s="4">
        <v>765</v>
      </c>
      <c r="C80" s="10" t="str">
        <f>VLOOKUP(B80,'[1]LISTADO ATM'!$A$2:$B$816,2,0)</f>
        <v xml:space="preserve">ATM Oficina Azua I </v>
      </c>
      <c r="D80" s="28" t="s">
        <v>18</v>
      </c>
      <c r="E80" s="29"/>
    </row>
    <row r="81" spans="1:5" ht="18" x14ac:dyDescent="0.25">
      <c r="A81" s="4" t="str">
        <f>VLOOKUP(B81,'[1]LISTADO ATM'!$A$2:$C$817,3,0)</f>
        <v>ESTE</v>
      </c>
      <c r="B81" s="4">
        <v>660</v>
      </c>
      <c r="C81" s="10" t="str">
        <f>VLOOKUP(B81,'[1]LISTADO ATM'!$A$2:$B$816,2,0)</f>
        <v>ATM Oficina Romana Norte II</v>
      </c>
      <c r="D81" s="28" t="s">
        <v>16</v>
      </c>
      <c r="E81" s="29"/>
    </row>
    <row r="82" spans="1:5" ht="18" x14ac:dyDescent="0.25">
      <c r="A82" s="4" t="str">
        <f>VLOOKUP(B82,'[1]LISTADO ATM'!$A$2:$C$817,3,0)</f>
        <v>NORTE</v>
      </c>
      <c r="B82" s="4">
        <v>645</v>
      </c>
      <c r="C82" s="10" t="str">
        <f>VLOOKUP(B82,'[1]LISTADO ATM'!$A$2:$B$816,2,0)</f>
        <v xml:space="preserve">ATM UNP Cabrera </v>
      </c>
      <c r="D82" s="28" t="s">
        <v>16</v>
      </c>
      <c r="E82" s="29"/>
    </row>
    <row r="83" spans="1:5" ht="18" x14ac:dyDescent="0.25">
      <c r="A83" s="4" t="str">
        <f>VLOOKUP(B83,'[1]LISTADO ATM'!$A$2:$C$817,3,0)</f>
        <v>SUR</v>
      </c>
      <c r="B83" s="4">
        <v>537</v>
      </c>
      <c r="C83" s="10" t="str">
        <f>VLOOKUP(B83,'[1]LISTADO ATM'!$A$2:$B$816,2,0)</f>
        <v xml:space="preserve">ATM Estación Texaco Enriquillo (Barahona) </v>
      </c>
      <c r="D83" s="28" t="s">
        <v>18</v>
      </c>
      <c r="E83" s="29"/>
    </row>
    <row r="84" spans="1:5" ht="18" x14ac:dyDescent="0.25">
      <c r="A84" s="4" t="str">
        <f>VLOOKUP(B84,'[1]LISTADO ATM'!$A$2:$C$817,3,0)</f>
        <v>NORTE</v>
      </c>
      <c r="B84" s="4">
        <v>496</v>
      </c>
      <c r="C84" s="10" t="str">
        <f>VLOOKUP(B84,'[1]LISTADO ATM'!$A$2:$B$816,2,0)</f>
        <v xml:space="preserve">ATM Multicentro La Sirena Bonao </v>
      </c>
      <c r="D84" s="28" t="s">
        <v>16</v>
      </c>
      <c r="E84" s="29"/>
    </row>
    <row r="85" spans="1:5" ht="18" x14ac:dyDescent="0.25">
      <c r="A85" s="4" t="str">
        <f>VLOOKUP(B85,'[1]LISTADO ATM'!$A$2:$C$817,3,0)</f>
        <v>ESTE</v>
      </c>
      <c r="B85" s="4">
        <v>480</v>
      </c>
      <c r="C85" s="10" t="str">
        <f>VLOOKUP(B85,'[1]LISTADO ATM'!$A$2:$B$816,2,0)</f>
        <v>ATM UNP Farmaconal Higuey</v>
      </c>
      <c r="D85" s="28" t="s">
        <v>16</v>
      </c>
      <c r="E85" s="29"/>
    </row>
    <row r="86" spans="1:5" ht="18" x14ac:dyDescent="0.25">
      <c r="A86" s="4" t="str">
        <f>VLOOKUP(B86,'[1]LISTADO ATM'!$A$2:$C$817,3,0)</f>
        <v>DISTRITO NACIONAL</v>
      </c>
      <c r="B86" s="4">
        <v>424</v>
      </c>
      <c r="C86" s="10" t="str">
        <f>VLOOKUP(B86,'[1]LISTADO ATM'!$A$2:$B$816,2,0)</f>
        <v xml:space="preserve">ATM UNP Jumbo Luperón I </v>
      </c>
      <c r="D86" s="28" t="s">
        <v>16</v>
      </c>
      <c r="E86" s="29"/>
    </row>
    <row r="87" spans="1:5" ht="18" x14ac:dyDescent="0.25">
      <c r="A87" s="4" t="str">
        <f>VLOOKUP(B87,'[1]LISTADO ATM'!$A$2:$C$817,3,0)</f>
        <v>SUR</v>
      </c>
      <c r="B87" s="4">
        <v>249</v>
      </c>
      <c r="C87" s="10" t="str">
        <f>VLOOKUP(B87,'[1]LISTADO ATM'!$A$2:$B$816,2,0)</f>
        <v xml:space="preserve">ATM Banco Agrícola Neiba </v>
      </c>
      <c r="D87" s="28" t="s">
        <v>16</v>
      </c>
      <c r="E87" s="29"/>
    </row>
    <row r="88" spans="1:5" ht="18" x14ac:dyDescent="0.25">
      <c r="A88" s="4" t="str">
        <f>VLOOKUP(B88,'[1]LISTADO ATM'!$A$2:$C$817,3,0)</f>
        <v>NORTE</v>
      </c>
      <c r="B88" s="4">
        <v>171</v>
      </c>
      <c r="C88" s="10" t="str">
        <f>VLOOKUP(B88,'[1]LISTADO ATM'!$A$2:$B$816,2,0)</f>
        <v xml:space="preserve">ATM Oficina Moca </v>
      </c>
      <c r="D88" s="28" t="s">
        <v>16</v>
      </c>
      <c r="E88" s="29"/>
    </row>
    <row r="89" spans="1:5" ht="18" x14ac:dyDescent="0.25">
      <c r="A89" s="4" t="str">
        <f>VLOOKUP(B89,'[1]LISTADO ATM'!$A$2:$C$817,3,0)</f>
        <v>ESTE</v>
      </c>
      <c r="B89" s="4">
        <v>114</v>
      </c>
      <c r="C89" s="10" t="str">
        <f>VLOOKUP(B89,'[1]LISTADO ATM'!$A$2:$B$816,2,0)</f>
        <v xml:space="preserve">ATM Oficina Hato Mayor </v>
      </c>
      <c r="D89" s="28" t="s">
        <v>16</v>
      </c>
      <c r="E89" s="29"/>
    </row>
    <row r="90" spans="1:5" ht="18" x14ac:dyDescent="0.25">
      <c r="A90" s="4" t="str">
        <f>VLOOKUP(B90,'[1]LISTADO ATM'!$A$2:$C$817,3,0)</f>
        <v>DISTRITO NACIONAL</v>
      </c>
      <c r="B90" s="4">
        <v>85</v>
      </c>
      <c r="C90" s="10" t="str">
        <f>VLOOKUP(B90,'[1]LISTADO ATM'!$A$2:$B$816,2,0)</f>
        <v xml:space="preserve">ATM Oficina San Isidro (Fuerza Aérea) </v>
      </c>
      <c r="D90" s="28" t="s">
        <v>16</v>
      </c>
      <c r="E90" s="29"/>
    </row>
    <row r="91" spans="1:5" ht="18" x14ac:dyDescent="0.25">
      <c r="A91" s="4" t="str">
        <f>VLOOKUP(B91,'[1]LISTADO ATM'!$A$2:$C$817,3,0)</f>
        <v>DISTRITO NACIONAL</v>
      </c>
      <c r="B91" s="4">
        <v>54</v>
      </c>
      <c r="C91" s="10" t="str">
        <f>VLOOKUP(B91,'[1]LISTADO ATM'!$A$2:$B$816,2,0)</f>
        <v xml:space="preserve">ATM Autoservicio Galería 360 </v>
      </c>
      <c r="D91" s="28" t="s">
        <v>16</v>
      </c>
      <c r="E91" s="29"/>
    </row>
    <row r="92" spans="1:5" ht="18.75" thickBot="1" x14ac:dyDescent="0.3">
      <c r="A92" s="7" t="s">
        <v>12</v>
      </c>
      <c r="B92" s="15">
        <f>COUNT(B68:B91)</f>
        <v>23</v>
      </c>
      <c r="C92" s="25"/>
      <c r="D92" s="30"/>
      <c r="E92" s="31"/>
    </row>
  </sheetData>
  <mergeCells count="35">
    <mergeCell ref="D80:E80"/>
    <mergeCell ref="D89:E89"/>
    <mergeCell ref="D86:E86"/>
    <mergeCell ref="D69:E69"/>
    <mergeCell ref="D70:E70"/>
    <mergeCell ref="D71:E71"/>
    <mergeCell ref="D72:E72"/>
    <mergeCell ref="D73:E73"/>
    <mergeCell ref="A63:B63"/>
    <mergeCell ref="A64:B64"/>
    <mergeCell ref="A66:E66"/>
    <mergeCell ref="D67:E67"/>
    <mergeCell ref="D68:E68"/>
    <mergeCell ref="A1:E1"/>
    <mergeCell ref="A7:E7"/>
    <mergeCell ref="C10:E10"/>
    <mergeCell ref="A12:E12"/>
    <mergeCell ref="A37:E37"/>
    <mergeCell ref="A2:E2"/>
    <mergeCell ref="D74:E74"/>
    <mergeCell ref="D88:E88"/>
    <mergeCell ref="D90:E90"/>
    <mergeCell ref="D91:E91"/>
    <mergeCell ref="D92:E92"/>
    <mergeCell ref="D76:E76"/>
    <mergeCell ref="D81:E81"/>
    <mergeCell ref="D78:E78"/>
    <mergeCell ref="D84:E84"/>
    <mergeCell ref="D85:E85"/>
    <mergeCell ref="D82:E82"/>
    <mergeCell ref="D83:E83"/>
    <mergeCell ref="D75:E75"/>
    <mergeCell ref="D79:E79"/>
    <mergeCell ref="D77:E77"/>
    <mergeCell ref="D87:E87"/>
  </mergeCells>
  <phoneticPr fontId="11" type="noConversion"/>
  <conditionalFormatting sqref="B61:B1048576 B1:B48">
    <cfRule type="duplicateValues" dxfId="16" priority="7"/>
    <cfRule type="duplicateValues" dxfId="15" priority="9"/>
  </conditionalFormatting>
  <conditionalFormatting sqref="E61:E1048576 E1:E59">
    <cfRule type="duplicateValues" dxfId="14" priority="8"/>
  </conditionalFormatting>
  <conditionalFormatting sqref="B60">
    <cfRule type="duplicateValues" dxfId="13" priority="4"/>
    <cfRule type="duplicateValues" dxfId="12" priority="6"/>
  </conditionalFormatting>
  <conditionalFormatting sqref="E60">
    <cfRule type="duplicateValues" dxfId="11" priority="5"/>
  </conditionalFormatting>
  <conditionalFormatting sqref="B49:B59">
    <cfRule type="duplicateValues" dxfId="10" priority="2"/>
    <cfRule type="duplicateValues" dxfId="9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2021-02-21T12:18:09Z</dcterms:modified>
</cp:coreProperties>
</file>