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2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A67" i="1"/>
  <c r="C67" i="1"/>
  <c r="A65" i="1"/>
  <c r="A66" i="1"/>
  <c r="C65" i="1"/>
  <c r="C66" i="1"/>
  <c r="B142" i="1" l="1"/>
  <c r="C141" i="1"/>
  <c r="A141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B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B69" i="1"/>
  <c r="C68" i="1"/>
  <c r="A68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96" i="1" l="1"/>
</calcChain>
</file>

<file path=xl/sharedStrings.xml><?xml version="1.0" encoding="utf-8"?>
<sst xmlns="http://schemas.openxmlformats.org/spreadsheetml/2006/main" count="180" uniqueCount="52">
  <si>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</si>
  <si>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</si>
  <si>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</si>
  <si>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</si>
  <si>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</si>
  <si>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</si>
  <si>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</si>
  <si>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</si>
  <si>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</si>
  <si>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</si>
  <si>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</si>
  <si>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</si>
  <si>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</si>
  <si>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</si>
  <si>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</si>
  <si>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</si>
  <si>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</si>
  <si>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</si>
  <si>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</si>
  <si>
    <t>335798810 </t>
  </si>
  <si>
    <t>335798854 </t>
  </si>
  <si>
    <t>335798781</t>
  </si>
  <si>
    <t>335798792</t>
  </si>
  <si>
    <t>335798793</t>
  </si>
  <si>
    <t>335798796</t>
  </si>
  <si>
    <t>335798798</t>
  </si>
  <si>
    <t>335798800</t>
  </si>
  <si>
    <t>335798801</t>
  </si>
  <si>
    <t>335798807</t>
  </si>
  <si>
    <t>335798808</t>
  </si>
  <si>
    <t>335798812</t>
  </si>
  <si>
    <t>335798814</t>
  </si>
  <si>
    <t>335798816</t>
  </si>
  <si>
    <t>335798819</t>
  </si>
  <si>
    <t>335798821</t>
  </si>
  <si>
    <t>335798827</t>
  </si>
  <si>
    <t>335798830</t>
  </si>
  <si>
    <t>335798831</t>
  </si>
  <si>
    <t>335798832</t>
  </si>
  <si>
    <t>335798833</t>
  </si>
  <si>
    <t>335798834</t>
  </si>
  <si>
    <t>335798836</t>
  </si>
  <si>
    <t>335798868</t>
  </si>
  <si>
    <t>335798867</t>
  </si>
  <si>
    <t>335798856</t>
  </si>
  <si>
    <t>335798855</t>
  </si>
  <si>
    <t>335798853</t>
  </si>
  <si>
    <t>335798852</t>
  </si>
  <si>
    <t>335798849</t>
  </si>
  <si>
    <t>335798847</t>
  </si>
  <si>
    <t>335798842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</si>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</sst>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2"/>
  <sheetViews>
    <sheetView tabSelected="1" zoomScale="85" zoomScaleNormal="85" workbookViewId="0">
      <selection activeCell="A2" sqref="A2:E142"/>
    </sheetView>
  </sheetViews>
  <sheetFormatPr baseColWidth="10" defaultColWidth="52.7109375" defaultRowHeight="15" x14ac:dyDescent="0.25"/>
  <cols>
    <col min="2" max="2" width="30.85546875" style="9" customWidth="1"/>
    <col min="4" max="4" width="41.7109375" customWidth="1"/>
    <col min="5" max="5" width="32.5703125" customWidth="1"/>
  </cols>
  <sheetData>
    <row r="2" spans="1:5" ht="22.5" x14ac:dyDescent="0.25">
      <c r="A2" s="41" t="s">
        <v>1</v>
      </c>
      <c r="B2" s="42"/>
      <c r="C2" s="42"/>
      <c r="D2" s="42"/>
      <c r="E2" s="43"/>
    </row>
    <row r="3" spans="1:5" ht="25.5" x14ac:dyDescent="0.25">
      <c r="A3" s="44" t="s">
        <v>0</v>
      </c>
      <c r="B3" s="45"/>
      <c r="C3" s="45"/>
      <c r="D3" s="45"/>
      <c r="E3" s="46"/>
    </row>
    <row r="4" spans="1:5" ht="18" x14ac:dyDescent="0.25">
      <c r="B4" s="1"/>
      <c r="C4" s="1"/>
      <c r="D4" s="1"/>
      <c r="E4" s="21"/>
    </row>
    <row r="5" spans="1:5" ht="18.75" thickBot="1" x14ac:dyDescent="0.3">
      <c r="A5" s="18" t="s">
        <v>2</v>
      </c>
      <c r="B5" s="20">
        <v>44248.708333333336</v>
      </c>
      <c r="C5" s="19"/>
      <c r="D5" s="1"/>
      <c r="E5" s="22"/>
    </row>
    <row r="6" spans="1:5" ht="18.75" thickBot="1" x14ac:dyDescent="0.3">
      <c r="A6" s="18" t="s">
        <v>3</v>
      </c>
      <c r="B6" s="20">
        <v>44249.25</v>
      </c>
      <c r="C6" s="19"/>
      <c r="D6" s="1"/>
      <c r="E6" s="22"/>
    </row>
    <row r="7" spans="1:5" ht="18" x14ac:dyDescent="0.25">
      <c r="B7" s="1"/>
      <c r="C7" s="1"/>
      <c r="D7" s="1"/>
      <c r="E7" s="24"/>
    </row>
    <row r="8" spans="1:5" ht="18" x14ac:dyDescent="0.25">
      <c r="A8" s="47" t="s">
        <v>4</v>
      </c>
      <c r="B8" s="47"/>
      <c r="C8" s="47"/>
      <c r="D8" s="47"/>
      <c r="E8" s="47"/>
    </row>
    <row r="9" spans="1:5" ht="18" x14ac:dyDescent="0.25">
      <c r="A9" s="2" t="s">
        <v>5</v>
      </c>
      <c r="B9" s="2" t="s">
        <v>6</v>
      </c>
      <c r="C9" s="3" t="s">
        <v>7</v>
      </c>
      <c r="D9" s="23" t="s">
        <v>8</v>
      </c>
      <c r="E9" s="23" t="s">
        <v>9</v>
      </c>
    </row>
    <row r="10" spans="1:5" ht="18" x14ac:dyDescent="0.25">
      <c r="A10" s="10" t="e">
        <f>VLOOKUP(B10,'[1]LISTADO ATM'!$A$2:$C$817,3,0)</f>
        <v>#N/A</v>
      </c>
      <c r="B10" s="4"/>
      <c r="C10" s="4" t="e">
        <f>VLOOKUP(B10,'[1]LISTADO ATM'!$A$2:$B$816,2,0)</f>
        <v>#N/A</v>
      </c>
      <c r="D10" s="16"/>
      <c r="E10" s="27"/>
    </row>
    <row r="11" spans="1:5" ht="18.75" thickBot="1" x14ac:dyDescent="0.3">
      <c r="A11" s="7" t="s">
        <v>12</v>
      </c>
      <c r="B11" s="15">
        <f>COUNT(#REF!)</f>
        <v>0</v>
      </c>
      <c r="C11" s="48"/>
      <c r="D11" s="49"/>
      <c r="E11" s="31"/>
    </row>
    <row r="12" spans="1:5" ht="15.75" thickBot="1" x14ac:dyDescent="0.3">
      <c r="E12" s="9"/>
    </row>
    <row r="13" spans="1:5" ht="18.75" thickBot="1" x14ac:dyDescent="0.3">
      <c r="A13" s="36" t="s">
        <v>10</v>
      </c>
      <c r="B13" s="37"/>
      <c r="C13" s="37"/>
      <c r="D13" s="37"/>
      <c r="E13" s="38"/>
    </row>
    <row r="14" spans="1:5" ht="18" x14ac:dyDescent="0.25">
      <c r="A14" s="2" t="s">
        <v>5</v>
      </c>
      <c r="B14" s="2" t="s">
        <v>6</v>
      </c>
      <c r="C14" s="3" t="s">
        <v>7</v>
      </c>
      <c r="D14" s="3" t="s">
        <v>8</v>
      </c>
      <c r="E14" s="3" t="s">
        <v>9</v>
      </c>
    </row>
    <row r="15" spans="1:5" ht="18" x14ac:dyDescent="0.25">
      <c r="A15" s="10" t="str">
        <f>VLOOKUP(B15,'[1]LISTADO ATM'!$A$2:$C$817,3,0)</f>
        <v>DISTRITO NACIONAL</v>
      </c>
      <c r="B15" s="4">
        <v>24</v>
      </c>
      <c r="C15" s="10" t="str">
        <f>VLOOKUP(B15,'[1]LISTADO ATM'!$A$2:$B$816,2,0)</f>
        <v xml:space="preserve">ATM Oficina Eusebio Manzueta </v>
      </c>
      <c r="D15" s="11" t="s">
        <v>11</v>
      </c>
      <c r="E15" s="14">
        <v>335796795</v>
      </c>
    </row>
    <row r="16" spans="1:5" ht="18" x14ac:dyDescent="0.25">
      <c r="A16" s="10" t="str">
        <f>VLOOKUP(B16,'[1]LISTADO ATM'!$A$2:$C$817,3,0)</f>
        <v>DISTRITO NACIONAL</v>
      </c>
      <c r="B16" s="4">
        <v>658</v>
      </c>
      <c r="C16" s="10" t="str">
        <f>VLOOKUP(B16,'[1]LISTADO ATM'!$A$2:$B$816,2,0)</f>
        <v>ATM Cámara de Cuentas</v>
      </c>
      <c r="D16" s="11" t="s">
        <v>11</v>
      </c>
      <c r="E16" s="14">
        <v>335797917</v>
      </c>
    </row>
    <row r="17" spans="1:5" ht="18" x14ac:dyDescent="0.25">
      <c r="A17" s="10" t="str">
        <f>VLOOKUP(B17,'[1]LISTADO ATM'!$A$2:$C$817,3,0)</f>
        <v>DISTRITO NACIONAL</v>
      </c>
      <c r="B17" s="4">
        <v>738</v>
      </c>
      <c r="C17" s="10" t="str">
        <f>VLOOKUP(B17,'[1]LISTADO ATM'!$A$2:$B$816,2,0)</f>
        <v xml:space="preserve">ATM Zona Franca Los Alcarrizos </v>
      </c>
      <c r="D17" s="11" t="s">
        <v>11</v>
      </c>
      <c r="E17" s="14">
        <v>335798397</v>
      </c>
    </row>
    <row r="18" spans="1:5" ht="18" x14ac:dyDescent="0.25">
      <c r="A18" s="10" t="str">
        <f>VLOOKUP(B18,'[1]LISTADO ATM'!$A$2:$C$817,3,0)</f>
        <v>SUR</v>
      </c>
      <c r="B18" s="4">
        <v>252</v>
      </c>
      <c r="C18" s="10" t="str">
        <f>VLOOKUP(B18,'[1]LISTADO ATM'!$A$2:$B$816,2,0)</f>
        <v xml:space="preserve">ATM Banco Agrícola (Barahona) </v>
      </c>
      <c r="D18" s="11" t="s">
        <v>11</v>
      </c>
      <c r="E18" s="14">
        <v>335798488</v>
      </c>
    </row>
    <row r="19" spans="1:5" ht="18" x14ac:dyDescent="0.25">
      <c r="A19" s="10" t="str">
        <f>VLOOKUP(B19,'[1]LISTADO ATM'!$A$2:$C$817,3,0)</f>
        <v>DISTRITO NACIONAL</v>
      </c>
      <c r="B19" s="4">
        <v>231</v>
      </c>
      <c r="C19" s="10" t="str">
        <f>VLOOKUP(B19,'[1]LISTADO ATM'!$A$2:$B$816,2,0)</f>
        <v xml:space="preserve">ATM Oficina Zona Oriental </v>
      </c>
      <c r="D19" s="11" t="s">
        <v>11</v>
      </c>
      <c r="E19" s="14">
        <v>335798639</v>
      </c>
    </row>
    <row r="20" spans="1:5" ht="18" x14ac:dyDescent="0.25">
      <c r="A20" s="10" t="str">
        <f>VLOOKUP(B20,'[1]LISTADO ATM'!$A$2:$C$817,3,0)</f>
        <v>DISTRITO NACIONAL</v>
      </c>
      <c r="B20" s="4">
        <v>908</v>
      </c>
      <c r="C20" s="10" t="str">
        <f>VLOOKUP(B20,'[1]LISTADO ATM'!$A$2:$B$816,2,0)</f>
        <v xml:space="preserve">ATM Oficina Plaza Botánika </v>
      </c>
      <c r="D20" s="11" t="s">
        <v>11</v>
      </c>
      <c r="E20" s="14">
        <v>335798651</v>
      </c>
    </row>
    <row r="21" spans="1:5" ht="18" x14ac:dyDescent="0.25">
      <c r="A21" s="10" t="str">
        <f>VLOOKUP(B21,'[1]LISTADO ATM'!$A$2:$C$817,3,0)</f>
        <v>ESTE</v>
      </c>
      <c r="B21" s="4">
        <v>824</v>
      </c>
      <c r="C21" s="10" t="str">
        <f>VLOOKUP(B21,'[1]LISTADO ATM'!$A$2:$B$816,2,0)</f>
        <v xml:space="preserve">ATM Multiplaza (Higuey) </v>
      </c>
      <c r="D21" s="11" t="s">
        <v>11</v>
      </c>
      <c r="E21" s="14">
        <v>335798661</v>
      </c>
    </row>
    <row r="22" spans="1:5" ht="18" x14ac:dyDescent="0.25">
      <c r="A22" s="10" t="str">
        <f>VLOOKUP(B22,'[1]LISTADO ATM'!$A$2:$C$817,3,0)</f>
        <v>DISTRITO NACIONAL</v>
      </c>
      <c r="B22" s="4">
        <v>884</v>
      </c>
      <c r="C22" s="10" t="str">
        <f>VLOOKUP(B22,'[1]LISTADO ATM'!$A$2:$B$816,2,0)</f>
        <v xml:space="preserve">ATM UNP Olé Sabana Perdida </v>
      </c>
      <c r="D22" s="11" t="s">
        <v>11</v>
      </c>
      <c r="E22" s="14">
        <v>335798686</v>
      </c>
    </row>
    <row r="23" spans="1:5" ht="18" x14ac:dyDescent="0.25">
      <c r="A23" s="10" t="str">
        <f>VLOOKUP(B23,'[1]LISTADO ATM'!$A$2:$C$817,3,0)</f>
        <v>DISTRITO NACIONAL</v>
      </c>
      <c r="B23" s="4">
        <v>678</v>
      </c>
      <c r="C23" s="10" t="str">
        <f>VLOOKUP(B23,'[1]LISTADO ATM'!$A$2:$B$816,2,0)</f>
        <v>ATM Eco Petroleo San Isidro</v>
      </c>
      <c r="D23" s="11" t="s">
        <v>11</v>
      </c>
      <c r="E23" s="14">
        <v>335798691</v>
      </c>
    </row>
    <row r="24" spans="1:5" ht="18" x14ac:dyDescent="0.25">
      <c r="A24" s="10" t="str">
        <f>VLOOKUP(B24,'[1]LISTADO ATM'!$A$2:$C$817,3,0)</f>
        <v>DISTRITO NACIONAL</v>
      </c>
      <c r="B24" s="4">
        <v>493</v>
      </c>
      <c r="C24" s="10" t="str">
        <f>VLOOKUP(B24,'[1]LISTADO ATM'!$A$2:$B$816,2,0)</f>
        <v xml:space="preserve">ATM Oficina Haina Occidental II </v>
      </c>
      <c r="D24" s="11" t="s">
        <v>11</v>
      </c>
      <c r="E24" s="14">
        <v>335798706</v>
      </c>
    </row>
    <row r="25" spans="1:5" ht="18" x14ac:dyDescent="0.25">
      <c r="A25" s="10" t="str">
        <f>VLOOKUP(B25,'[1]LISTADO ATM'!$A$2:$C$817,3,0)</f>
        <v>SUR</v>
      </c>
      <c r="B25" s="4">
        <v>592</v>
      </c>
      <c r="C25" s="10" t="str">
        <f>VLOOKUP(B25,'[1]LISTADO ATM'!$A$2:$B$816,2,0)</f>
        <v xml:space="preserve">ATM Centro de Caja San Cristóbal I </v>
      </c>
      <c r="D25" s="11" t="s">
        <v>11</v>
      </c>
      <c r="E25" s="14">
        <v>335798708</v>
      </c>
    </row>
    <row r="26" spans="1:5" ht="18" x14ac:dyDescent="0.25">
      <c r="A26" s="10" t="str">
        <f>VLOOKUP(B26,'[1]LISTADO ATM'!$A$2:$C$817,3,0)</f>
        <v>DISTRITO NACIONAL</v>
      </c>
      <c r="B26" s="4">
        <v>684</v>
      </c>
      <c r="C26" s="10" t="str">
        <f>VLOOKUP(B26,'[1]LISTADO ATM'!$A$2:$B$816,2,0)</f>
        <v>ATM Estación Texaco Prolongación 27 Febrero</v>
      </c>
      <c r="D26" s="11" t="s">
        <v>11</v>
      </c>
      <c r="E26" s="14">
        <v>335798709</v>
      </c>
    </row>
    <row r="27" spans="1:5" ht="18" x14ac:dyDescent="0.25">
      <c r="A27" s="10" t="str">
        <f>VLOOKUP(B27,'[1]LISTADO ATM'!$A$2:$C$817,3,0)</f>
        <v>SUR</v>
      </c>
      <c r="B27" s="4">
        <v>619</v>
      </c>
      <c r="C27" s="10" t="str">
        <f>VLOOKUP(B27,'[1]LISTADO ATM'!$A$2:$B$816,2,0)</f>
        <v xml:space="preserve">ATM Academia P.N. Hatillo (San Cristóbal) </v>
      </c>
      <c r="D27" s="11" t="s">
        <v>11</v>
      </c>
      <c r="E27" s="14">
        <v>335798738</v>
      </c>
    </row>
    <row r="28" spans="1:5" ht="18" x14ac:dyDescent="0.25">
      <c r="A28" s="10" t="str">
        <f>VLOOKUP(B28,'[1]LISTADO ATM'!$A$2:$C$817,3,0)</f>
        <v>DISTRITO NACIONAL</v>
      </c>
      <c r="B28" s="4">
        <v>192</v>
      </c>
      <c r="C28" s="10" t="str">
        <f>VLOOKUP(B28,'[1]LISTADO ATM'!$A$2:$B$816,2,0)</f>
        <v xml:space="preserve">ATM Autobanco Luperón II </v>
      </c>
      <c r="D28" s="11" t="s">
        <v>11</v>
      </c>
      <c r="E28" s="14">
        <v>335798740</v>
      </c>
    </row>
    <row r="29" spans="1:5" ht="18" x14ac:dyDescent="0.25">
      <c r="A29" s="10" t="str">
        <f>VLOOKUP(B29,'[1]LISTADO ATM'!$A$2:$C$817,3,0)</f>
        <v>DISTRITO NACIONAL</v>
      </c>
      <c r="B29" s="4">
        <v>325</v>
      </c>
      <c r="C29" s="10" t="str">
        <f>VLOOKUP(B29,'[1]LISTADO ATM'!$A$2:$B$816,2,0)</f>
        <v>ATM Casa Edwin</v>
      </c>
      <c r="D29" s="11" t="s">
        <v>11</v>
      </c>
      <c r="E29" s="26">
        <v>335798743</v>
      </c>
    </row>
    <row r="30" spans="1:5" ht="18" x14ac:dyDescent="0.25">
      <c r="A30" s="10" t="str">
        <f>VLOOKUP(B30,'[1]LISTADO ATM'!$A$2:$C$817,3,0)</f>
        <v>DISTRITO NACIONAL</v>
      </c>
      <c r="B30" s="4">
        <v>955</v>
      </c>
      <c r="C30" s="10" t="str">
        <f>VLOOKUP(B30,'[1]LISTADO ATM'!$A$2:$B$816,2,0)</f>
        <v xml:space="preserve">ATM Oficina Americana Independencia II </v>
      </c>
      <c r="D30" s="11" t="s">
        <v>11</v>
      </c>
      <c r="E30" s="14">
        <v>335798759</v>
      </c>
    </row>
    <row r="31" spans="1:5" ht="18" x14ac:dyDescent="0.25">
      <c r="A31" s="10" t="str">
        <f>VLOOKUP(B31,'[1]LISTADO ATM'!$A$2:$C$817,3,0)</f>
        <v>DISTRITO NACIONAL</v>
      </c>
      <c r="B31" s="4">
        <v>938</v>
      </c>
      <c r="C31" s="10" t="str">
        <f>VLOOKUP(B31,'[1]LISTADO ATM'!$A$2:$B$816,2,0)</f>
        <v xml:space="preserve">ATM Autobanco Oficina Filadelfia Plaza </v>
      </c>
      <c r="D31" s="11" t="s">
        <v>11</v>
      </c>
      <c r="E31" s="14">
        <v>335798760</v>
      </c>
    </row>
    <row r="32" spans="1:5" ht="18" x14ac:dyDescent="0.25">
      <c r="A32" s="10" t="str">
        <f>VLOOKUP(B32,'[1]LISTADO ATM'!$A$2:$C$817,3,0)</f>
        <v>DISTRITO NACIONAL</v>
      </c>
      <c r="B32" s="4">
        <v>755</v>
      </c>
      <c r="C32" s="10" t="str">
        <f>VLOOKUP(B32,'[1]LISTADO ATM'!$A$2:$B$816,2,0)</f>
        <v xml:space="preserve">ATM Oficina Galería del Este (Plaza) </v>
      </c>
      <c r="D32" s="11" t="s">
        <v>11</v>
      </c>
      <c r="E32" s="14">
        <v>335798761</v>
      </c>
    </row>
    <row r="33" spans="1:5" ht="18" x14ac:dyDescent="0.25">
      <c r="A33" s="10" t="str">
        <f>VLOOKUP(B33,'[1]LISTADO ATM'!$A$2:$C$817,3,0)</f>
        <v>DISTRITO NACIONAL</v>
      </c>
      <c r="B33" s="4">
        <v>713</v>
      </c>
      <c r="C33" s="10" t="str">
        <f>VLOOKUP(B33,'[1]LISTADO ATM'!$A$2:$B$816,2,0)</f>
        <v xml:space="preserve">ATM Oficina Las Américas </v>
      </c>
      <c r="D33" s="11" t="s">
        <v>11</v>
      </c>
      <c r="E33" s="14">
        <v>335798762</v>
      </c>
    </row>
    <row r="34" spans="1:5" ht="18" x14ac:dyDescent="0.25">
      <c r="A34" s="10" t="str">
        <f>VLOOKUP(B34,'[1]LISTADO ATM'!$A$2:$C$817,3,0)</f>
        <v>DISTRITO NACIONAL</v>
      </c>
      <c r="B34" s="4">
        <v>655</v>
      </c>
      <c r="C34" s="10" t="str">
        <f>VLOOKUP(B34,'[1]LISTADO ATM'!$A$2:$B$816,2,0)</f>
        <v>ATM Farmacia Sandra</v>
      </c>
      <c r="D34" s="11" t="s">
        <v>11</v>
      </c>
      <c r="E34" s="14">
        <v>335798763</v>
      </c>
    </row>
    <row r="35" spans="1:5" ht="18" x14ac:dyDescent="0.25">
      <c r="A35" s="10" t="str">
        <f>VLOOKUP(B35,'[1]LISTADO ATM'!$A$2:$C$817,3,0)</f>
        <v>DISTRITO NACIONAL</v>
      </c>
      <c r="B35" s="4">
        <v>406</v>
      </c>
      <c r="C35" s="10" t="str">
        <f>VLOOKUP(B35,'[1]LISTADO ATM'!$A$2:$B$816,2,0)</f>
        <v xml:space="preserve">ATM UNP Plaza Lama Máximo Gómez </v>
      </c>
      <c r="D35" s="11" t="s">
        <v>11</v>
      </c>
      <c r="E35" s="14">
        <v>335798766</v>
      </c>
    </row>
    <row r="36" spans="1:5" ht="18" x14ac:dyDescent="0.25">
      <c r="A36" s="10" t="str">
        <f>VLOOKUP(B36,'[1]LISTADO ATM'!$A$2:$C$817,3,0)</f>
        <v>ESTE</v>
      </c>
      <c r="B36" s="4">
        <v>480</v>
      </c>
      <c r="C36" s="10" t="str">
        <f>VLOOKUP(B36,'[1]LISTADO ATM'!$A$2:$B$816,2,0)</f>
        <v>ATM UNP Farmaconal Higuey</v>
      </c>
      <c r="D36" s="11" t="s">
        <v>11</v>
      </c>
      <c r="E36" s="14" t="s">
        <v>21</v>
      </c>
    </row>
    <row r="37" spans="1:5" ht="18" x14ac:dyDescent="0.25">
      <c r="A37" s="10" t="str">
        <f>VLOOKUP(B37,'[1]LISTADO ATM'!$A$2:$C$817,3,0)</f>
        <v>SUR</v>
      </c>
      <c r="B37" s="4">
        <v>44</v>
      </c>
      <c r="C37" s="10" t="str">
        <f>VLOOKUP(B37,'[1]LISTADO ATM'!$A$2:$B$816,2,0)</f>
        <v xml:space="preserve">ATM Oficina Pedernales </v>
      </c>
      <c r="D37" s="11" t="s">
        <v>11</v>
      </c>
      <c r="E37" s="14" t="s">
        <v>22</v>
      </c>
    </row>
    <row r="38" spans="1:5" ht="18" x14ac:dyDescent="0.25">
      <c r="A38" s="10" t="str">
        <f>VLOOKUP(B38,'[1]LISTADO ATM'!$A$2:$C$817,3,0)</f>
        <v>DISTRITO NACIONAL</v>
      </c>
      <c r="B38" s="4">
        <v>54</v>
      </c>
      <c r="C38" s="10" t="str">
        <f>VLOOKUP(B38,'[1]LISTADO ATM'!$A$2:$B$816,2,0)</f>
        <v xml:space="preserve">ATM Autoservicio Galería 360 </v>
      </c>
      <c r="D38" s="11" t="s">
        <v>11</v>
      </c>
      <c r="E38" s="14" t="s">
        <v>23</v>
      </c>
    </row>
    <row r="39" spans="1:5" ht="18" x14ac:dyDescent="0.25">
      <c r="A39" s="10" t="str">
        <f>VLOOKUP(B39,'[1]LISTADO ATM'!$A$2:$C$817,3,0)</f>
        <v>ESTE</v>
      </c>
      <c r="B39" s="4">
        <v>114</v>
      </c>
      <c r="C39" s="10" t="str">
        <f>VLOOKUP(B39,'[1]LISTADO ATM'!$A$2:$B$816,2,0)</f>
        <v xml:space="preserve">ATM Oficina Hato Mayor </v>
      </c>
      <c r="D39" s="11" t="s">
        <v>11</v>
      </c>
      <c r="E39" s="14" t="s">
        <v>24</v>
      </c>
    </row>
    <row r="40" spans="1:5" ht="18" x14ac:dyDescent="0.25">
      <c r="A40" s="10" t="str">
        <f>VLOOKUP(B40,'[1]LISTADO ATM'!$A$2:$C$817,3,0)</f>
        <v>DISTRITO NACIONAL</v>
      </c>
      <c r="B40" s="4">
        <v>165</v>
      </c>
      <c r="C40" s="10" t="str">
        <f>VLOOKUP(B40,'[1]LISTADO ATM'!$A$2:$B$816,2,0)</f>
        <v>ATM Autoservicio Megacentro</v>
      </c>
      <c r="D40" s="11" t="s">
        <v>11</v>
      </c>
      <c r="E40" s="14" t="s">
        <v>25</v>
      </c>
    </row>
    <row r="41" spans="1:5" ht="18" x14ac:dyDescent="0.25">
      <c r="A41" s="10" t="str">
        <f>VLOOKUP(B41,'[1]LISTADO ATM'!$A$2:$C$817,3,0)</f>
        <v>NORTE</v>
      </c>
      <c r="B41" s="4">
        <v>171</v>
      </c>
      <c r="C41" s="10" t="str">
        <f>VLOOKUP(B41,'[1]LISTADO ATM'!$A$2:$B$816,2,0)</f>
        <v xml:space="preserve">ATM Oficina Moca </v>
      </c>
      <c r="D41" s="11" t="s">
        <v>11</v>
      </c>
      <c r="E41" s="14" t="s">
        <v>26</v>
      </c>
    </row>
    <row r="42" spans="1:5" ht="18" x14ac:dyDescent="0.25">
      <c r="A42" s="10" t="str">
        <f>VLOOKUP(B42,'[1]LISTADO ATM'!$A$2:$C$817,3,0)</f>
        <v>SUR</v>
      </c>
      <c r="B42" s="4">
        <v>249</v>
      </c>
      <c r="C42" s="10" t="str">
        <f>VLOOKUP(B42,'[1]LISTADO ATM'!$A$2:$B$816,2,0)</f>
        <v xml:space="preserve">ATM Banco Agrícola Neiba </v>
      </c>
      <c r="D42" s="11" t="s">
        <v>11</v>
      </c>
      <c r="E42" s="14" t="s">
        <v>27</v>
      </c>
    </row>
    <row r="43" spans="1:5" ht="18" x14ac:dyDescent="0.25">
      <c r="A43" s="10" t="str">
        <f>VLOOKUP(B43,'[1]LISTADO ATM'!$A$2:$C$817,3,0)</f>
        <v>DISTRITO NACIONAL</v>
      </c>
      <c r="B43" s="4">
        <v>918</v>
      </c>
      <c r="C43" s="10" t="str">
        <f>VLOOKUP(B43,'[1]LISTADO ATM'!$A$2:$B$816,2,0)</f>
        <v xml:space="preserve">ATM S/M Liverpool de la Jacobo Majluta </v>
      </c>
      <c r="D43" s="11" t="s">
        <v>11</v>
      </c>
      <c r="E43" s="14" t="s">
        <v>28</v>
      </c>
    </row>
    <row r="44" spans="1:5" ht="18" x14ac:dyDescent="0.25">
      <c r="A44" s="10" t="str">
        <f>VLOOKUP(B44,'[1]LISTADO ATM'!$A$2:$C$817,3,0)</f>
        <v>ESTE</v>
      </c>
      <c r="B44" s="4">
        <v>912</v>
      </c>
      <c r="C44" s="10" t="str">
        <f>VLOOKUP(B44,'[1]LISTADO ATM'!$A$2:$B$816,2,0)</f>
        <v xml:space="preserve">ATM Oficina San Pedro II </v>
      </c>
      <c r="D44" s="11" t="s">
        <v>11</v>
      </c>
      <c r="E44" s="14" t="s">
        <v>29</v>
      </c>
    </row>
    <row r="45" spans="1:5" ht="18" x14ac:dyDescent="0.25">
      <c r="A45" s="10" t="str">
        <f>VLOOKUP(B45,'[1]LISTADO ATM'!$A$2:$C$817,3,0)</f>
        <v>DISTRITO NACIONAL</v>
      </c>
      <c r="B45" s="4">
        <v>889</v>
      </c>
      <c r="C45" s="10" t="str">
        <f>VLOOKUP(B45,'[1]LISTADO ATM'!$A$2:$B$816,2,0)</f>
        <v>ATM Oficina Plaza Lama Máximo Gómez II</v>
      </c>
      <c r="D45" s="11" t="s">
        <v>11</v>
      </c>
      <c r="E45" s="14" t="s">
        <v>30</v>
      </c>
    </row>
    <row r="46" spans="1:5" ht="18" x14ac:dyDescent="0.25">
      <c r="A46" s="10" t="str">
        <f>VLOOKUP(B46,'[1]LISTADO ATM'!$A$2:$C$817,3,0)</f>
        <v>DISTRITO NACIONAL</v>
      </c>
      <c r="B46" s="4">
        <v>32</v>
      </c>
      <c r="C46" s="10" t="str">
        <f>VLOOKUP(B46,'[1]LISTADO ATM'!$A$2:$B$816,2,0)</f>
        <v xml:space="preserve">ATM Oficina San Martín II </v>
      </c>
      <c r="D46" s="11" t="s">
        <v>11</v>
      </c>
      <c r="E46" s="14" t="s">
        <v>31</v>
      </c>
    </row>
    <row r="47" spans="1:5" ht="18" x14ac:dyDescent="0.25">
      <c r="A47" s="10" t="str">
        <f>VLOOKUP(B47,'[1]LISTADO ATM'!$A$2:$C$817,3,0)</f>
        <v>DISTRITO NACIONAL</v>
      </c>
      <c r="B47" s="4">
        <v>160</v>
      </c>
      <c r="C47" s="10" t="str">
        <f>VLOOKUP(B47,'[1]LISTADO ATM'!$A$2:$B$816,2,0)</f>
        <v xml:space="preserve">ATM Oficina Herrera </v>
      </c>
      <c r="D47" s="11" t="s">
        <v>11</v>
      </c>
      <c r="E47" s="14" t="s">
        <v>32</v>
      </c>
    </row>
    <row r="48" spans="1:5" ht="18" x14ac:dyDescent="0.25">
      <c r="A48" s="10" t="str">
        <f>VLOOKUP(B48,'[1]LISTADO ATM'!$A$2:$C$817,3,0)</f>
        <v>DISTRITO NACIONAL</v>
      </c>
      <c r="B48" s="4">
        <v>527</v>
      </c>
      <c r="C48" s="10" t="str">
        <f>VLOOKUP(B48,'[1]LISTADO ATM'!$A$2:$B$816,2,0)</f>
        <v>ATM Oficina Zona Oriental II</v>
      </c>
      <c r="D48" s="11" t="s">
        <v>11</v>
      </c>
      <c r="E48" s="14" t="s">
        <v>33</v>
      </c>
    </row>
    <row r="49" spans="1:5" ht="18" x14ac:dyDescent="0.25">
      <c r="A49" s="10" t="str">
        <f>VLOOKUP(B49,'[1]LISTADO ATM'!$A$2:$C$817,3,0)</f>
        <v>DISTRITO NACIONAL</v>
      </c>
      <c r="B49" s="4">
        <v>813</v>
      </c>
      <c r="C49" s="10" t="str">
        <f>VLOOKUP(B49,'[1]LISTADO ATM'!$A$2:$B$816,2,0)</f>
        <v>ATM Occidental Mall</v>
      </c>
      <c r="D49" s="11" t="s">
        <v>11</v>
      </c>
      <c r="E49" s="14" t="s">
        <v>34</v>
      </c>
    </row>
    <row r="50" spans="1:5" ht="18" x14ac:dyDescent="0.25">
      <c r="A50" s="10" t="str">
        <f>VLOOKUP(B50,'[1]LISTADO ATM'!$A$2:$C$817,3,0)</f>
        <v>DISTRITO NACIONAL</v>
      </c>
      <c r="B50" s="4">
        <v>486</v>
      </c>
      <c r="C50" s="10" t="str">
        <f>VLOOKUP(B50,'[1]LISTADO ATM'!$A$2:$B$816,2,0)</f>
        <v xml:space="preserve">ATM Olé La Caleta </v>
      </c>
      <c r="D50" s="11" t="s">
        <v>11</v>
      </c>
      <c r="E50" s="14" t="s">
        <v>35</v>
      </c>
    </row>
    <row r="51" spans="1:5" ht="18" x14ac:dyDescent="0.25">
      <c r="A51" s="10" t="str">
        <f>VLOOKUP(B51,'[1]LISTADO ATM'!$A$2:$C$817,3,0)</f>
        <v>NORTE</v>
      </c>
      <c r="B51" s="4">
        <v>645</v>
      </c>
      <c r="C51" s="10" t="str">
        <f>VLOOKUP(B51,'[1]LISTADO ATM'!$A$2:$B$816,2,0)</f>
        <v xml:space="preserve">ATM UNP Cabrera </v>
      </c>
      <c r="D51" s="11" t="s">
        <v>11</v>
      </c>
      <c r="E51" s="14" t="s">
        <v>36</v>
      </c>
    </row>
    <row r="52" spans="1:5" ht="18" x14ac:dyDescent="0.25">
      <c r="A52" s="10" t="str">
        <f>VLOOKUP(B52,'[1]LISTADO ATM'!$A$2:$C$817,3,0)</f>
        <v>SUR</v>
      </c>
      <c r="B52" s="4">
        <v>873</v>
      </c>
      <c r="C52" s="10" t="str">
        <f>VLOOKUP(B52,'[1]LISTADO ATM'!$A$2:$B$816,2,0)</f>
        <v xml:space="preserve">ATM Centro de Caja San Cristóbal II </v>
      </c>
      <c r="D52" s="11" t="s">
        <v>11</v>
      </c>
      <c r="E52" s="14" t="s">
        <v>37</v>
      </c>
    </row>
    <row r="53" spans="1:5" ht="18" x14ac:dyDescent="0.25">
      <c r="A53" s="10" t="str">
        <f>VLOOKUP(B53,'[1]LISTADO ATM'!$A$2:$C$817,3,0)</f>
        <v>SUR</v>
      </c>
      <c r="B53" s="4">
        <v>677</v>
      </c>
      <c r="C53" s="10" t="str">
        <f>VLOOKUP(B53,'[1]LISTADO ATM'!$A$2:$B$816,2,0)</f>
        <v>ATM PBG Villa Jaragua</v>
      </c>
      <c r="D53" s="11" t="s">
        <v>11</v>
      </c>
      <c r="E53" s="14" t="s">
        <v>38</v>
      </c>
    </row>
    <row r="54" spans="1:5" ht="18" x14ac:dyDescent="0.25">
      <c r="A54" s="10" t="str">
        <f>VLOOKUP(B54,'[1]LISTADO ATM'!$A$2:$C$817,3,0)</f>
        <v>ESTE</v>
      </c>
      <c r="B54" s="4">
        <v>673</v>
      </c>
      <c r="C54" s="10" t="str">
        <f>VLOOKUP(B54,'[1]LISTADO ATM'!$A$2:$B$816,2,0)</f>
        <v>ATM Clínica Dr. Cruz Jiminián</v>
      </c>
      <c r="D54" s="11" t="s">
        <v>11</v>
      </c>
      <c r="E54" s="14" t="s">
        <v>39</v>
      </c>
    </row>
    <row r="55" spans="1:5" ht="18" x14ac:dyDescent="0.25">
      <c r="A55" s="10" t="str">
        <f>VLOOKUP(B55,'[1]LISTADO ATM'!$A$2:$C$817,3,0)</f>
        <v>ESTE</v>
      </c>
      <c r="B55" s="4">
        <v>660</v>
      </c>
      <c r="C55" s="10" t="str">
        <f>VLOOKUP(B55,'[1]LISTADO ATM'!$A$2:$B$816,2,0)</f>
        <v>ATM Oficina Romana Norte II</v>
      </c>
      <c r="D55" s="11" t="s">
        <v>11</v>
      </c>
      <c r="E55" s="14" t="s">
        <v>40</v>
      </c>
    </row>
    <row r="56" spans="1:5" ht="18" x14ac:dyDescent="0.25">
      <c r="A56" s="10" t="str">
        <f>VLOOKUP(B56,'[1]LISTADO ATM'!$A$2:$C$817,3,0)</f>
        <v>DISTRITO NACIONAL</v>
      </c>
      <c r="B56" s="4">
        <v>721</v>
      </c>
      <c r="C56" s="10" t="str">
        <f>VLOOKUP(B56,'[1]LISTADO ATM'!$A$2:$B$816,2,0)</f>
        <v xml:space="preserve">ATM Oficina Charles de Gaulle II </v>
      </c>
      <c r="D56" s="11" t="s">
        <v>11</v>
      </c>
      <c r="E56" s="14" t="s">
        <v>41</v>
      </c>
    </row>
    <row r="57" spans="1:5" ht="18" x14ac:dyDescent="0.25">
      <c r="A57" s="10" t="str">
        <f>VLOOKUP(B57,'[1]LISTADO ATM'!$A$2:$C$817,3,0)</f>
        <v>SUR</v>
      </c>
      <c r="B57" s="4">
        <v>881</v>
      </c>
      <c r="C57" s="10" t="str">
        <f>VLOOKUP(B57,'[1]LISTADO ATM'!$A$2:$B$816,2,0)</f>
        <v xml:space="preserve">ATM UNP Yaguate (San Cristóbal) </v>
      </c>
      <c r="D57" s="11" t="s">
        <v>11</v>
      </c>
      <c r="E57" s="14" t="s">
        <v>42</v>
      </c>
    </row>
    <row r="58" spans="1:5" ht="18" x14ac:dyDescent="0.25">
      <c r="A58" s="10" t="str">
        <f>VLOOKUP(B58,'[1]LISTADO ATM'!$A$2:$C$817,3,0)</f>
        <v>NORTE</v>
      </c>
      <c r="B58" s="4">
        <v>808</v>
      </c>
      <c r="C58" s="10" t="str">
        <f>VLOOKUP(B58,'[1]LISTADO ATM'!$A$2:$B$816,2,0)</f>
        <v xml:space="preserve">ATM Oficina Castillo </v>
      </c>
      <c r="D58" s="11" t="s">
        <v>11</v>
      </c>
      <c r="E58" s="14" t="s">
        <v>43</v>
      </c>
    </row>
    <row r="59" spans="1:5" ht="18" x14ac:dyDescent="0.25">
      <c r="A59" s="10" t="str">
        <f>VLOOKUP(B59,'[1]LISTADO ATM'!$A$2:$C$817,3,0)</f>
        <v>DISTRITO NACIONAL</v>
      </c>
      <c r="B59" s="4">
        <v>555</v>
      </c>
      <c r="C59" s="10" t="str">
        <f>VLOOKUP(B59,'[1]LISTADO ATM'!$A$2:$B$816,2,0)</f>
        <v xml:space="preserve">ATM Estación Shell Las Praderas </v>
      </c>
      <c r="D59" s="11" t="s">
        <v>11</v>
      </c>
      <c r="E59" s="14" t="s">
        <v>44</v>
      </c>
    </row>
    <row r="60" spans="1:5" ht="18" x14ac:dyDescent="0.25">
      <c r="A60" s="10" t="str">
        <f>VLOOKUP(B60,'[1]LISTADO ATM'!$A$2:$C$817,3,0)</f>
        <v>NORTE</v>
      </c>
      <c r="B60" s="4">
        <v>119</v>
      </c>
      <c r="C60" s="10" t="str">
        <f>VLOOKUP(B60,'[1]LISTADO ATM'!$A$2:$B$816,2,0)</f>
        <v>ATM Oficina La Barranquita</v>
      </c>
      <c r="D60" s="11" t="s">
        <v>11</v>
      </c>
      <c r="E60" s="14" t="s">
        <v>45</v>
      </c>
    </row>
    <row r="61" spans="1:5" ht="18" x14ac:dyDescent="0.25">
      <c r="A61" s="10" t="str">
        <f>VLOOKUP(B61,'[1]LISTADO ATM'!$A$2:$C$817,3,0)</f>
        <v>DISTRITO NACIONAL</v>
      </c>
      <c r="B61" s="4">
        <v>424</v>
      </c>
      <c r="C61" s="10" t="str">
        <f>VLOOKUP(B61,'[1]LISTADO ATM'!$A$2:$B$816,2,0)</f>
        <v xml:space="preserve">ATM UNP Jumbo Luperón I </v>
      </c>
      <c r="D61" s="11" t="s">
        <v>11</v>
      </c>
      <c r="E61" s="14" t="s">
        <v>46</v>
      </c>
    </row>
    <row r="62" spans="1:5" ht="18" x14ac:dyDescent="0.25">
      <c r="A62" s="10" t="str">
        <f>VLOOKUP(B62,'[1]LISTADO ATM'!$A$2:$C$817,3,0)</f>
        <v>NORTE</v>
      </c>
      <c r="B62" s="4">
        <v>136</v>
      </c>
      <c r="C62" s="10" t="str">
        <f>VLOOKUP(B62,'[1]LISTADO ATM'!$A$2:$B$816,2,0)</f>
        <v>ATM S/M Xtra (Santiago)</v>
      </c>
      <c r="D62" s="11" t="s">
        <v>11</v>
      </c>
      <c r="E62" s="14" t="s">
        <v>47</v>
      </c>
    </row>
    <row r="63" spans="1:5" ht="18" x14ac:dyDescent="0.25">
      <c r="A63" s="10" t="str">
        <f>VLOOKUP(B63,'[1]LISTADO ATM'!$A$2:$C$817,3,0)</f>
        <v>DISTRITO NACIONAL</v>
      </c>
      <c r="B63" s="4">
        <v>815</v>
      </c>
      <c r="C63" s="10" t="str">
        <f>VLOOKUP(B63,'[1]LISTADO ATM'!$A$2:$B$816,2,0)</f>
        <v xml:space="preserve">ATM Oficina Atalaya del Mar </v>
      </c>
      <c r="D63" s="11" t="s">
        <v>11</v>
      </c>
      <c r="E63" s="14" t="s">
        <v>48</v>
      </c>
    </row>
    <row r="64" spans="1:5" ht="18" x14ac:dyDescent="0.25">
      <c r="A64" s="10" t="str">
        <f>VLOOKUP(B64,'[1]LISTADO ATM'!$A$2:$C$817,3,0)</f>
        <v>NORTE</v>
      </c>
      <c r="B64" s="4">
        <v>775</v>
      </c>
      <c r="C64" s="10" t="str">
        <f>VLOOKUP(B64,'[1]LISTADO ATM'!$A$2:$B$816,2,0)</f>
        <v xml:space="preserve">ATM S/M Lilo (Montecristi) </v>
      </c>
      <c r="D64" s="11" t="s">
        <v>11</v>
      </c>
      <c r="E64" s="14" t="s">
        <v>49</v>
      </c>
    </row>
    <row r="65" spans="1:5" ht="18" x14ac:dyDescent="0.25">
      <c r="A65" s="10" t="str">
        <f>VLOOKUP(B65,'[1]LISTADO ATM'!$A$2:$C$817,3,0)</f>
        <v>NORTE</v>
      </c>
      <c r="B65" s="4">
        <v>633</v>
      </c>
      <c r="C65" s="10" t="str">
        <f>VLOOKUP(B65,'[1]LISTADO ATM'!$A$2:$B$816,2,0)</f>
        <v xml:space="preserve">ATM Autobanco Las Colinas </v>
      </c>
      <c r="D65" s="11" t="s">
        <v>11</v>
      </c>
      <c r="E65" s="14">
        <v>335798879</v>
      </c>
    </row>
    <row r="66" spans="1:5" ht="18" x14ac:dyDescent="0.25">
      <c r="A66" s="10" t="str">
        <f>VLOOKUP(B66,'[1]LISTADO ATM'!$A$2:$C$817,3,0)</f>
        <v>DISTRITO NACIONAL</v>
      </c>
      <c r="B66" s="4">
        <v>717</v>
      </c>
      <c r="C66" s="10" t="str">
        <f>VLOOKUP(B66,'[1]LISTADO ATM'!$A$2:$B$816,2,0)</f>
        <v xml:space="preserve">ATM Oficina Los Alcarrizos </v>
      </c>
      <c r="D66" s="11" t="s">
        <v>11</v>
      </c>
      <c r="E66" s="14">
        <v>335798880</v>
      </c>
    </row>
    <row r="67" spans="1:5" ht="18" x14ac:dyDescent="0.25">
      <c r="A67" s="10" t="str">
        <f>VLOOKUP(B67,'[1]LISTADO ATM'!$A$2:$C$817,3,0)</f>
        <v>ESTE</v>
      </c>
      <c r="B67" s="4">
        <v>772</v>
      </c>
      <c r="C67" s="10" t="str">
        <f>VLOOKUP(B67,'[1]LISTADO ATM'!$A$2:$B$816,2,0)</f>
        <v xml:space="preserve">ATM UNP Yamasá </v>
      </c>
      <c r="D67" s="11" t="s">
        <v>11</v>
      </c>
      <c r="E67" s="14">
        <v>335798882</v>
      </c>
    </row>
    <row r="68" spans="1:5" ht="18" x14ac:dyDescent="0.25">
      <c r="A68" s="10" t="str">
        <f>VLOOKUP(B68,'[1]LISTADO ATM'!$A$2:$C$817,3,0)</f>
        <v>SUR</v>
      </c>
      <c r="B68" s="4">
        <v>733</v>
      </c>
      <c r="C68" s="10" t="str">
        <f>VLOOKUP(B68,'[1]LISTADO ATM'!$A$2:$B$816,2,0)</f>
        <v xml:space="preserve">ATM Zona Franca Perdenales </v>
      </c>
      <c r="D68" s="11" t="s">
        <v>11</v>
      </c>
      <c r="E68" s="14" t="s">
        <v>50</v>
      </c>
    </row>
    <row r="69" spans="1:5" ht="18.75" thickBot="1" x14ac:dyDescent="0.3">
      <c r="A69" s="12" t="s">
        <v>12</v>
      </c>
      <c r="B69" s="15">
        <f>COUNT(B15:B68)</f>
        <v>54</v>
      </c>
      <c r="C69" s="13"/>
      <c r="D69" s="13"/>
      <c r="E69" s="13"/>
    </row>
    <row r="70" spans="1:5" ht="15.75" thickBot="1" x14ac:dyDescent="0.3">
      <c r="E70" s="9"/>
    </row>
    <row r="71" spans="1:5" ht="18.75" thickBot="1" x14ac:dyDescent="0.3">
      <c r="A71" s="36" t="s">
        <v>13</v>
      </c>
      <c r="B71" s="37"/>
      <c r="C71" s="37"/>
      <c r="D71" s="37"/>
      <c r="E71" s="38"/>
    </row>
    <row r="72" spans="1:5" ht="18" x14ac:dyDescent="0.25">
      <c r="A72" s="2" t="s">
        <v>5</v>
      </c>
      <c r="B72" s="2" t="s">
        <v>6</v>
      </c>
      <c r="C72" s="3" t="s">
        <v>7</v>
      </c>
      <c r="D72" s="3" t="s">
        <v>8</v>
      </c>
      <c r="E72" s="3" t="s">
        <v>9</v>
      </c>
    </row>
    <row r="73" spans="1:5" ht="18" x14ac:dyDescent="0.25">
      <c r="A73" s="10" t="str">
        <f>VLOOKUP(B73,'[1]LISTADO ATM'!$A$2:$C$817,3,0)</f>
        <v>DISTRITO NACIONAL</v>
      </c>
      <c r="B73" s="4">
        <v>577</v>
      </c>
      <c r="C73" s="10" t="str">
        <f>VLOOKUP(B73,'[1]LISTADO ATM'!$A$2:$B$816,2,0)</f>
        <v xml:space="preserve">ATM Olé Ave. Duarte </v>
      </c>
      <c r="D73" s="4" t="s">
        <v>17</v>
      </c>
      <c r="E73" s="14">
        <v>335798238</v>
      </c>
    </row>
    <row r="74" spans="1:5" ht="18" x14ac:dyDescent="0.25">
      <c r="A74" s="10" t="str">
        <f>VLOOKUP(B74,'[1]LISTADO ATM'!$A$2:$C$817,3,0)</f>
        <v>NORTE</v>
      </c>
      <c r="B74" s="4">
        <v>703</v>
      </c>
      <c r="C74" s="10" t="str">
        <f>VLOOKUP(B74,'[1]LISTADO ATM'!$A$2:$B$816,2,0)</f>
        <v xml:space="preserve">ATM Oficina El Mamey Los Hidalgos </v>
      </c>
      <c r="D74" s="4" t="s">
        <v>17</v>
      </c>
      <c r="E74" s="26">
        <v>335798403</v>
      </c>
    </row>
    <row r="75" spans="1:5" ht="18" x14ac:dyDescent="0.25">
      <c r="A75" s="10" t="str">
        <f>VLOOKUP(B75,'[1]LISTADO ATM'!$A$2:$C$817,3,0)</f>
        <v>DISTRITO NACIONAL</v>
      </c>
      <c r="B75" s="4">
        <v>640</v>
      </c>
      <c r="C75" s="10" t="str">
        <f>VLOOKUP(B75,'[1]LISTADO ATM'!$A$2:$B$816,2,0)</f>
        <v xml:space="preserve">ATM Ministerio Obras Públicas </v>
      </c>
      <c r="D75" s="4" t="s">
        <v>17</v>
      </c>
      <c r="E75" s="26">
        <v>335798394</v>
      </c>
    </row>
    <row r="76" spans="1:5" ht="18" x14ac:dyDescent="0.25">
      <c r="A76" s="10" t="str">
        <f>VLOOKUP(B76,'[1]LISTADO ATM'!$A$2:$C$817,3,0)</f>
        <v>DISTRITO NACIONAL</v>
      </c>
      <c r="B76" s="4">
        <v>147</v>
      </c>
      <c r="C76" s="10" t="str">
        <f>VLOOKUP(B76,'[1]LISTADO ATM'!$A$2:$B$816,2,0)</f>
        <v xml:space="preserve">ATM Kiosco Megacentro I </v>
      </c>
      <c r="D76" s="4" t="s">
        <v>17</v>
      </c>
      <c r="E76" s="26">
        <v>335798705</v>
      </c>
    </row>
    <row r="77" spans="1:5" ht="18" x14ac:dyDescent="0.25">
      <c r="A77" s="10" t="str">
        <f>VLOOKUP(B77,'[1]LISTADO ATM'!$A$2:$C$817,3,0)</f>
        <v>DISTRITO NACIONAL</v>
      </c>
      <c r="B77" s="4">
        <v>572</v>
      </c>
      <c r="C77" s="10" t="str">
        <f>VLOOKUP(B77,'[1]LISTADO ATM'!$A$2:$B$816,2,0)</f>
        <v xml:space="preserve">ATM Olé Ovando </v>
      </c>
      <c r="D77" s="4" t="s">
        <v>17</v>
      </c>
      <c r="E77" s="26">
        <v>335798707</v>
      </c>
    </row>
    <row r="78" spans="1:5" ht="18" x14ac:dyDescent="0.25">
      <c r="A78" s="10" t="str">
        <f>VLOOKUP(B78,'[1]LISTADO ATM'!$A$2:$C$817,3,0)</f>
        <v>DISTRITO NACIONAL</v>
      </c>
      <c r="B78" s="4">
        <v>567</v>
      </c>
      <c r="C78" s="10" t="str">
        <f>VLOOKUP(B78,'[1]LISTADO ATM'!$A$2:$B$816,2,0)</f>
        <v xml:space="preserve">ATM Oficina Máximo Gómez </v>
      </c>
      <c r="D78" s="4" t="s">
        <v>17</v>
      </c>
      <c r="E78" s="14">
        <v>335798737</v>
      </c>
    </row>
    <row r="79" spans="1:5" ht="18" x14ac:dyDescent="0.25">
      <c r="A79" s="10" t="str">
        <f>VLOOKUP(B79,'[1]LISTADO ATM'!$A$2:$C$817,3,0)</f>
        <v>DISTRITO NACIONAL</v>
      </c>
      <c r="B79" s="4">
        <v>642</v>
      </c>
      <c r="C79" s="10" t="str">
        <f>VLOOKUP(B79,'[1]LISTADO ATM'!$A$2:$B$816,2,0)</f>
        <v xml:space="preserve">ATM OMSA Sto. Dgo. </v>
      </c>
      <c r="D79" s="4" t="s">
        <v>17</v>
      </c>
      <c r="E79" s="26">
        <v>335798753</v>
      </c>
    </row>
    <row r="80" spans="1:5" ht="18" x14ac:dyDescent="0.25">
      <c r="A80" s="10" t="str">
        <f>VLOOKUP(B80,'[1]LISTADO ATM'!$A$2:$C$817,3,0)</f>
        <v>NORTE</v>
      </c>
      <c r="B80" s="4">
        <v>712</v>
      </c>
      <c r="C80" s="10" t="str">
        <f>VLOOKUP(B80,'[1]LISTADO ATM'!$A$2:$B$816,2,0)</f>
        <v xml:space="preserve">ATM Oficina Imbert </v>
      </c>
      <c r="D80" s="4" t="s">
        <v>17</v>
      </c>
      <c r="E80" s="26">
        <v>335798755</v>
      </c>
    </row>
    <row r="81" spans="1:5" ht="18" x14ac:dyDescent="0.25">
      <c r="A81" s="10" t="str">
        <f>VLOOKUP(B81,'[1]LISTADO ATM'!$A$2:$C$817,3,0)</f>
        <v>DISTRITO NACIONAL</v>
      </c>
      <c r="B81" s="4">
        <v>580</v>
      </c>
      <c r="C81" s="10" t="str">
        <f>VLOOKUP(B81,'[1]LISTADO ATM'!$A$2:$B$816,2,0)</f>
        <v xml:space="preserve">ATM Edificio Propagas </v>
      </c>
      <c r="D81" s="4" t="s">
        <v>17</v>
      </c>
      <c r="E81" s="26">
        <v>335798764</v>
      </c>
    </row>
    <row r="82" spans="1:5" ht="18" x14ac:dyDescent="0.25">
      <c r="A82" s="10" t="str">
        <f>VLOOKUP(B82,'[1]LISTADO ATM'!$A$2:$C$817,3,0)</f>
        <v>DISTRITO NACIONAL</v>
      </c>
      <c r="B82" s="4">
        <v>570</v>
      </c>
      <c r="C82" s="10" t="str">
        <f>VLOOKUP(B82,'[1]LISTADO ATM'!$A$2:$B$816,2,0)</f>
        <v xml:space="preserve">ATM S/M Liverpool Villa Mella </v>
      </c>
      <c r="D82" s="4" t="s">
        <v>17</v>
      </c>
      <c r="E82" s="26">
        <v>335798765</v>
      </c>
    </row>
    <row r="83" spans="1:5" ht="18" x14ac:dyDescent="0.25">
      <c r="A83" s="10" t="str">
        <f>VLOOKUP(B83,'[1]LISTADO ATM'!$A$2:$C$817,3,0)</f>
        <v>DISTRITO NACIONAL</v>
      </c>
      <c r="B83" s="4">
        <v>911</v>
      </c>
      <c r="C83" s="10" t="str">
        <f>VLOOKUP(B83,'[1]LISTADO ATM'!$A$2:$B$816,2,0)</f>
        <v xml:space="preserve">ATM Oficina Venezuela II </v>
      </c>
      <c r="D83" s="4" t="s">
        <v>17</v>
      </c>
      <c r="E83" s="26">
        <v>335798775</v>
      </c>
    </row>
    <row r="84" spans="1:5" ht="18" x14ac:dyDescent="0.25">
      <c r="A84" s="10" t="str">
        <f>VLOOKUP(B84,'[1]LISTADO ATM'!$A$2:$C$817,3,0)</f>
        <v>SUR</v>
      </c>
      <c r="B84" s="4">
        <v>765</v>
      </c>
      <c r="C84" s="10" t="str">
        <f>VLOOKUP(B84,'[1]LISTADO ATM'!$A$2:$B$816,2,0)</f>
        <v xml:space="preserve">ATM Oficina Azua I </v>
      </c>
      <c r="D84" s="4" t="s">
        <v>17</v>
      </c>
      <c r="E84" s="26">
        <v>335798778</v>
      </c>
    </row>
    <row r="85" spans="1:5" ht="18" x14ac:dyDescent="0.25">
      <c r="A85" s="10" t="str">
        <f>VLOOKUP(B85,'[1]LISTADO ATM'!$A$2:$C$817,3,0)</f>
        <v>SUR</v>
      </c>
      <c r="B85" s="4">
        <v>995</v>
      </c>
      <c r="C85" s="10" t="e">
        <f>VLOOKUP(B85,'[1]LISTADO ATM'!$A$2:$B$816,2,0)</f>
        <v>#N/A</v>
      </c>
      <c r="D85" s="4" t="s">
        <v>17</v>
      </c>
      <c r="E85" s="26">
        <v>335798804</v>
      </c>
    </row>
    <row r="86" spans="1:5" ht="18" x14ac:dyDescent="0.25">
      <c r="A86" s="10" t="str">
        <f>VLOOKUP(B86,'[1]LISTADO ATM'!$A$2:$C$817,3,0)</f>
        <v>NORTE</v>
      </c>
      <c r="B86" s="4">
        <v>315</v>
      </c>
      <c r="C86" s="10" t="str">
        <f>VLOOKUP(B86,'[1]LISTADO ATM'!$A$2:$B$816,2,0)</f>
        <v xml:space="preserve">ATM Oficina Estrella Sadalá </v>
      </c>
      <c r="D86" s="4" t="s">
        <v>17</v>
      </c>
      <c r="E86" s="26" t="s">
        <v>19</v>
      </c>
    </row>
    <row r="87" spans="1:5" ht="18" x14ac:dyDescent="0.25">
      <c r="A87" s="10" t="str">
        <f>VLOOKUP(B87,'[1]LISTADO ATM'!$A$2:$C$817,3,0)</f>
        <v>DISTRITO NACIONAL</v>
      </c>
      <c r="B87" s="4">
        <v>314</v>
      </c>
      <c r="C87" s="10" t="str">
        <f>VLOOKUP(B87,'[1]LISTADO ATM'!$A$2:$B$816,2,0)</f>
        <v xml:space="preserve">ATM UNP Cambita Garabito (San Cristóbal) </v>
      </c>
      <c r="D87" s="4" t="s">
        <v>17</v>
      </c>
      <c r="E87" s="26">
        <v>335798826</v>
      </c>
    </row>
    <row r="88" spans="1:5" ht="18" x14ac:dyDescent="0.25">
      <c r="A88" s="10" t="str">
        <f>VLOOKUP(B88,'[1]LISTADO ATM'!$A$2:$C$817,3,0)</f>
        <v>SUR</v>
      </c>
      <c r="B88" s="4">
        <v>537</v>
      </c>
      <c r="C88" s="10" t="str">
        <f>VLOOKUP(B88,'[1]LISTADO ATM'!$A$2:$B$816,2,0)</f>
        <v xml:space="preserve">ATM Estación Texaco Enriquillo (Barahona) </v>
      </c>
      <c r="D88" s="4" t="s">
        <v>17</v>
      </c>
      <c r="E88" s="26">
        <v>335798829</v>
      </c>
    </row>
    <row r="89" spans="1:5" ht="18" x14ac:dyDescent="0.25">
      <c r="A89" s="10" t="str">
        <f>VLOOKUP(B89,'[1]LISTADO ATM'!$A$2:$C$817,3,0)</f>
        <v>NORTE</v>
      </c>
      <c r="B89" s="4">
        <v>903</v>
      </c>
      <c r="C89" s="10" t="str">
        <f>VLOOKUP(B89,'[1]LISTADO ATM'!$A$2:$B$816,2,0)</f>
        <v xml:space="preserve">ATM Oficina La Vega Real I </v>
      </c>
      <c r="D89" s="4" t="s">
        <v>17</v>
      </c>
      <c r="E89" s="26">
        <v>335798848</v>
      </c>
    </row>
    <row r="90" spans="1:5" ht="18" x14ac:dyDescent="0.25">
      <c r="A90" s="10" t="str">
        <f>VLOOKUP(B90,'[1]LISTADO ATM'!$A$2:$C$817,3,0)</f>
        <v>DISTRITO NACIONAL</v>
      </c>
      <c r="B90" s="4">
        <v>931</v>
      </c>
      <c r="C90" s="10" t="str">
        <f>VLOOKUP(B90,'[1]LISTADO ATM'!$A$2:$B$816,2,0)</f>
        <v xml:space="preserve">ATM Autobanco Luperón I </v>
      </c>
      <c r="D90" s="4" t="s">
        <v>17</v>
      </c>
      <c r="E90" s="26">
        <v>335798851</v>
      </c>
    </row>
    <row r="91" spans="1:5" ht="18" x14ac:dyDescent="0.25">
      <c r="A91" s="10" t="str">
        <f>VLOOKUP(B91,'[1]LISTADO ATM'!$A$2:$C$817,3,0)</f>
        <v>NORTE</v>
      </c>
      <c r="B91" s="4">
        <v>98</v>
      </c>
      <c r="C91" s="10" t="str">
        <f>VLOOKUP(B91,'[1]LISTADO ATM'!$A$2:$B$816,2,0)</f>
        <v xml:space="preserve">ATM UNP Pimentel </v>
      </c>
      <c r="D91" s="4" t="s">
        <v>17</v>
      </c>
      <c r="E91" s="26" t="s">
        <v>20</v>
      </c>
    </row>
    <row r="92" spans="1:5" ht="18" x14ac:dyDescent="0.25">
      <c r="A92" s="10" t="str">
        <f>VLOOKUP(B92,'[1]LISTADO ATM'!$A$2:$C$817,3,0)</f>
        <v>DISTRITO NACIONAL</v>
      </c>
      <c r="B92" s="4">
        <v>267</v>
      </c>
      <c r="C92" s="10" t="str">
        <f>VLOOKUP(B92,'[1]LISTADO ATM'!$A$2:$B$816,2,0)</f>
        <v xml:space="preserve">ATM Centro de Caja México </v>
      </c>
      <c r="D92" s="4" t="s">
        <v>17</v>
      </c>
      <c r="E92" s="26">
        <v>335798857</v>
      </c>
    </row>
    <row r="93" spans="1:5" ht="18.75" thickBot="1" x14ac:dyDescent="0.3">
      <c r="A93" s="7" t="s">
        <v>12</v>
      </c>
      <c r="B93" s="15">
        <f>COUNT(B73:B92)</f>
        <v>20</v>
      </c>
      <c r="C93" s="25"/>
      <c r="D93" s="5"/>
      <c r="E93" s="6"/>
    </row>
    <row r="94" spans="1:5" ht="15.75" thickBot="1" x14ac:dyDescent="0.3">
      <c r="E94" s="9"/>
    </row>
    <row r="95" spans="1:5" ht="18.75" thickBot="1" x14ac:dyDescent="0.3">
      <c r="A95" s="32" t="s">
        <v>14</v>
      </c>
      <c r="B95" s="33"/>
      <c r="E95" s="9"/>
    </row>
    <row r="96" spans="1:5" ht="18.75" thickBot="1" x14ac:dyDescent="0.3">
      <c r="A96" s="34">
        <f>+B69+B93</f>
        <v>74</v>
      </c>
      <c r="B96" s="35"/>
      <c r="E96" s="9"/>
    </row>
    <row r="97" spans="1:5" ht="15.75" thickBot="1" x14ac:dyDescent="0.3">
      <c r="E97" s="9"/>
    </row>
    <row r="98" spans="1:5" ht="18.75" thickBot="1" x14ac:dyDescent="0.3">
      <c r="A98" s="36" t="s">
        <v>15</v>
      </c>
      <c r="B98" s="37"/>
      <c r="C98" s="37"/>
      <c r="D98" s="37"/>
      <c r="E98" s="38"/>
    </row>
    <row r="99" spans="1:5" ht="18" x14ac:dyDescent="0.25">
      <c r="A99" s="17" t="s">
        <v>5</v>
      </c>
      <c r="B99" s="17" t="s">
        <v>6</v>
      </c>
      <c r="C99" s="8" t="s">
        <v>7</v>
      </c>
      <c r="D99" s="39" t="s">
        <v>8</v>
      </c>
      <c r="E99" s="40"/>
    </row>
    <row r="100" spans="1:5" ht="18" x14ac:dyDescent="0.25">
      <c r="A100" s="4" t="str">
        <f>VLOOKUP(B100,'[1]LISTADO ATM'!$A$2:$C$817,3,0)</f>
        <v>DISTRITO NACIONAL</v>
      </c>
      <c r="B100" s="4">
        <v>583</v>
      </c>
      <c r="C100" s="10" t="str">
        <f>VLOOKUP(B100,'[1]LISTADO ATM'!$A$2:$B$816,2,0)</f>
        <v xml:space="preserve">ATM Ministerio Fuerzas Armadas I </v>
      </c>
      <c r="D100" s="28" t="s">
        <v>16</v>
      </c>
      <c r="E100" s="29"/>
    </row>
    <row r="101" spans="1:5" ht="18" x14ac:dyDescent="0.25">
      <c r="A101" s="4" t="str">
        <f>VLOOKUP(B101,'[1]LISTADO ATM'!$A$2:$C$817,3,0)</f>
        <v>DISTRITO NACIONAL</v>
      </c>
      <c r="B101" s="4">
        <v>355</v>
      </c>
      <c r="C101" s="10" t="str">
        <f>VLOOKUP(B101,'[1]LISTADO ATM'!$A$2:$B$816,2,0)</f>
        <v xml:space="preserve">ATM UNP Metro II </v>
      </c>
      <c r="D101" s="28" t="s">
        <v>16</v>
      </c>
      <c r="E101" s="29"/>
    </row>
    <row r="102" spans="1:5" ht="18" x14ac:dyDescent="0.25">
      <c r="A102" s="4" t="str">
        <f>VLOOKUP(B102,'[1]LISTADO ATM'!$A$2:$C$817,3,0)</f>
        <v>DISTRITO NACIONAL</v>
      </c>
      <c r="B102" s="4">
        <v>685</v>
      </c>
      <c r="C102" s="10" t="str">
        <f>VLOOKUP(B102,'[1]LISTADO ATM'!$A$2:$B$816,2,0)</f>
        <v>ATM Autoservicio UASD</v>
      </c>
      <c r="D102" s="28" t="s">
        <v>16</v>
      </c>
      <c r="E102" s="29"/>
    </row>
    <row r="103" spans="1:5" ht="18" x14ac:dyDescent="0.25">
      <c r="A103" s="4" t="str">
        <f>VLOOKUP(B103,'[1]LISTADO ATM'!$A$2:$C$817,3,0)</f>
        <v>DISTRITO NACIONAL</v>
      </c>
      <c r="B103" s="4">
        <v>422</v>
      </c>
      <c r="C103" s="10" t="str">
        <f>VLOOKUP(B103,'[1]LISTADO ATM'!$A$2:$B$816,2,0)</f>
        <v xml:space="preserve">ATM Olé Manoguayabo </v>
      </c>
      <c r="D103" s="28" t="s">
        <v>16</v>
      </c>
      <c r="E103" s="29"/>
    </row>
    <row r="104" spans="1:5" ht="18" x14ac:dyDescent="0.25">
      <c r="A104" s="4" t="str">
        <f>VLOOKUP(B104,'[1]LISTADO ATM'!$A$2:$C$817,3,0)</f>
        <v>NORTE</v>
      </c>
      <c r="B104" s="4">
        <v>796</v>
      </c>
      <c r="C104" s="10" t="str">
        <f>VLOOKUP(B104,'[1]LISTADO ATM'!$A$2:$B$816,2,0)</f>
        <v xml:space="preserve">ATM Oficina Plaza Ventura (Nagua) </v>
      </c>
      <c r="D104" s="28" t="s">
        <v>16</v>
      </c>
      <c r="E104" s="29"/>
    </row>
    <row r="105" spans="1:5" ht="18" x14ac:dyDescent="0.25">
      <c r="A105" s="4" t="str">
        <f>VLOOKUP(B105,'[1]LISTADO ATM'!$A$2:$C$817,3,0)</f>
        <v>ESTE</v>
      </c>
      <c r="B105" s="4">
        <v>776</v>
      </c>
      <c r="C105" s="10" t="str">
        <f>VLOOKUP(B105,'[1]LISTADO ATM'!$A$2:$B$816,2,0)</f>
        <v xml:space="preserve">ATM Oficina Monte Plata </v>
      </c>
      <c r="D105" s="28" t="s">
        <v>16</v>
      </c>
      <c r="E105" s="29"/>
    </row>
    <row r="106" spans="1:5" ht="18" x14ac:dyDescent="0.25">
      <c r="A106" s="4" t="str">
        <f>VLOOKUP(B106,'[1]LISTADO ATM'!$A$2:$C$817,3,0)</f>
        <v>SUR</v>
      </c>
      <c r="B106" s="4">
        <v>766</v>
      </c>
      <c r="C106" s="10" t="str">
        <f>VLOOKUP(B106,'[1]LISTADO ATM'!$A$2:$B$816,2,0)</f>
        <v xml:space="preserve">ATM Oficina Azua II </v>
      </c>
      <c r="D106" s="28" t="s">
        <v>18</v>
      </c>
      <c r="E106" s="29"/>
    </row>
    <row r="107" spans="1:5" ht="18" x14ac:dyDescent="0.25">
      <c r="A107" s="4" t="str">
        <f>VLOOKUP(B107,'[1]LISTADO ATM'!$A$2:$C$817,3,0)</f>
        <v>NORTE</v>
      </c>
      <c r="B107" s="4">
        <v>496</v>
      </c>
      <c r="C107" s="10" t="str">
        <f>VLOOKUP(B107,'[1]LISTADO ATM'!$A$2:$B$816,2,0)</f>
        <v xml:space="preserve">ATM Multicentro La Sirena Bonao </v>
      </c>
      <c r="D107" s="28" t="s">
        <v>16</v>
      </c>
      <c r="E107" s="29"/>
    </row>
    <row r="108" spans="1:5" ht="18" x14ac:dyDescent="0.25">
      <c r="A108" s="4" t="str">
        <f>VLOOKUP(B108,'[1]LISTADO ATM'!$A$2:$C$817,3,0)</f>
        <v>DISTRITO NACIONAL</v>
      </c>
      <c r="B108" s="4">
        <v>85</v>
      </c>
      <c r="C108" s="10" t="str">
        <f>VLOOKUP(B108,'[1]LISTADO ATM'!$A$2:$B$816,2,0)</f>
        <v xml:space="preserve">ATM Oficina San Isidro (Fuerza Aérea) </v>
      </c>
      <c r="D108" s="28" t="s">
        <v>16</v>
      </c>
      <c r="E108" s="29"/>
    </row>
    <row r="109" spans="1:5" ht="18" x14ac:dyDescent="0.25">
      <c r="A109" s="4" t="str">
        <f>VLOOKUP(B109,'[1]LISTADO ATM'!$A$2:$C$817,3,0)</f>
        <v>NORTE</v>
      </c>
      <c r="B109" s="4">
        <v>350</v>
      </c>
      <c r="C109" s="10" t="str">
        <f>VLOOKUP(B109,'[1]LISTADO ATM'!$A$2:$B$816,2,0)</f>
        <v xml:space="preserve">ATM Oficina Villa Tapia </v>
      </c>
      <c r="D109" s="28" t="s">
        <v>16</v>
      </c>
      <c r="E109" s="29"/>
    </row>
    <row r="110" spans="1:5" ht="18" x14ac:dyDescent="0.25">
      <c r="A110" s="4" t="str">
        <f>VLOOKUP(B110,'[1]LISTADO ATM'!$A$2:$C$817,3,0)</f>
        <v>DISTRITO NACIONAL</v>
      </c>
      <c r="B110" s="4">
        <v>169</v>
      </c>
      <c r="C110" s="10" t="str">
        <f>VLOOKUP(B110,'[1]LISTADO ATM'!$A$2:$B$816,2,0)</f>
        <v xml:space="preserve">ATM Oficina Caonabo </v>
      </c>
      <c r="D110" s="28" t="s">
        <v>16</v>
      </c>
      <c r="E110" s="29"/>
    </row>
    <row r="111" spans="1:5" ht="18" x14ac:dyDescent="0.25">
      <c r="A111" s="4" t="str">
        <f>VLOOKUP(B111,'[1]LISTADO ATM'!$A$2:$C$817,3,0)</f>
        <v>NORTE</v>
      </c>
      <c r="B111" s="4">
        <v>511</v>
      </c>
      <c r="C111" s="10" t="str">
        <f>VLOOKUP(B111,'[1]LISTADO ATM'!$A$2:$B$816,2,0)</f>
        <v xml:space="preserve">ATM UNP Río San Juan (Nagua) </v>
      </c>
      <c r="D111" s="28" t="s">
        <v>16</v>
      </c>
      <c r="E111" s="29"/>
    </row>
    <row r="112" spans="1:5" ht="18" x14ac:dyDescent="0.25">
      <c r="A112" s="4" t="str">
        <f>VLOOKUP(B112,'[1]LISTADO ATM'!$A$2:$C$817,3,0)</f>
        <v>NORTE</v>
      </c>
      <c r="B112" s="4">
        <v>937</v>
      </c>
      <c r="C112" s="10" t="str">
        <f>VLOOKUP(B112,'[1]LISTADO ATM'!$A$2:$B$816,2,0)</f>
        <v xml:space="preserve">ATM Autobanco Oficina La Vega II </v>
      </c>
      <c r="D112" s="28" t="s">
        <v>16</v>
      </c>
      <c r="E112" s="29"/>
    </row>
    <row r="113" spans="1:5" ht="18" x14ac:dyDescent="0.25">
      <c r="A113" s="4" t="str">
        <f>VLOOKUP(B113,'[1]LISTADO ATM'!$A$2:$C$817,3,0)</f>
        <v>DISTRITO NACIONAL</v>
      </c>
      <c r="B113" s="4">
        <v>199</v>
      </c>
      <c r="C113" s="10" t="str">
        <f>VLOOKUP(B113,'[1]LISTADO ATM'!$A$2:$B$816,2,0)</f>
        <v xml:space="preserve">ATM S/M Amigo </v>
      </c>
      <c r="D113" s="28" t="s">
        <v>16</v>
      </c>
      <c r="E113" s="29"/>
    </row>
    <row r="114" spans="1:5" ht="18" x14ac:dyDescent="0.25">
      <c r="A114" s="4" t="str">
        <f>VLOOKUP(B114,'[1]LISTADO ATM'!$A$2:$C$817,3,0)</f>
        <v>NORTE</v>
      </c>
      <c r="B114" s="4">
        <v>282</v>
      </c>
      <c r="C114" s="10" t="str">
        <f>VLOOKUP(B114,'[1]LISTADO ATM'!$A$2:$B$816,2,0)</f>
        <v xml:space="preserve">ATM Autobanco Nibaje </v>
      </c>
      <c r="D114" s="28" t="s">
        <v>16</v>
      </c>
      <c r="E114" s="29"/>
    </row>
    <row r="115" spans="1:5" ht="18" x14ac:dyDescent="0.25">
      <c r="A115" s="4" t="str">
        <f>VLOOKUP(B115,'[1]LISTADO ATM'!$A$2:$C$817,3,0)</f>
        <v>NORTE</v>
      </c>
      <c r="B115" s="4">
        <v>154</v>
      </c>
      <c r="C115" s="10" t="str">
        <f>VLOOKUP(B115,'[1]LISTADO ATM'!$A$2:$B$816,2,0)</f>
        <v xml:space="preserve">ATM Oficina Sánchez </v>
      </c>
      <c r="D115" s="28" t="s">
        <v>16</v>
      </c>
      <c r="E115" s="29"/>
    </row>
    <row r="116" spans="1:5" ht="18" x14ac:dyDescent="0.25">
      <c r="A116" s="4" t="str">
        <f>VLOOKUP(B116,'[1]LISTADO ATM'!$A$2:$C$817,3,0)</f>
        <v>DISTRITO NACIONAL</v>
      </c>
      <c r="B116" s="4">
        <v>590</v>
      </c>
      <c r="C116" s="10" t="str">
        <f>VLOOKUP(B116,'[1]LISTADO ATM'!$A$2:$B$816,2,0)</f>
        <v xml:space="preserve">ATM Olé Aut. Las Américas </v>
      </c>
      <c r="D116" s="28" t="s">
        <v>16</v>
      </c>
      <c r="E116" s="29"/>
    </row>
    <row r="117" spans="1:5" ht="18" x14ac:dyDescent="0.25">
      <c r="A117" s="4" t="str">
        <f>VLOOKUP(B117,'[1]LISTADO ATM'!$A$2:$C$817,3,0)</f>
        <v>NORTE</v>
      </c>
      <c r="B117" s="4">
        <v>633</v>
      </c>
      <c r="C117" s="10" t="str">
        <f>VLOOKUP(B117,'[1]LISTADO ATM'!$A$2:$B$816,2,0)</f>
        <v xml:space="preserve">ATM Autobanco Las Colinas </v>
      </c>
      <c r="D117" s="28" t="s">
        <v>16</v>
      </c>
      <c r="E117" s="29"/>
    </row>
    <row r="118" spans="1:5" ht="18" x14ac:dyDescent="0.25">
      <c r="A118" s="4" t="str">
        <f>VLOOKUP(B118,'[1]LISTADO ATM'!$A$2:$C$817,3,0)</f>
        <v>DISTRITO NACIONAL</v>
      </c>
      <c r="B118" s="4">
        <v>139</v>
      </c>
      <c r="C118" s="10" t="str">
        <f>VLOOKUP(B118,'[1]LISTADO ATM'!$A$2:$B$816,2,0)</f>
        <v xml:space="preserve">ATM Oficina Plaza Lama Zona Oriental I </v>
      </c>
      <c r="D118" s="28" t="s">
        <v>16</v>
      </c>
      <c r="E118" s="29"/>
    </row>
    <row r="119" spans="1:5" ht="18" x14ac:dyDescent="0.25">
      <c r="A119" s="4" t="str">
        <f>VLOOKUP(B119,'[1]LISTADO ATM'!$A$2:$C$817,3,0)</f>
        <v>NORTE</v>
      </c>
      <c r="B119" s="4">
        <v>277</v>
      </c>
      <c r="C119" s="10" t="str">
        <f>VLOOKUP(B119,'[1]LISTADO ATM'!$A$2:$B$816,2,0)</f>
        <v xml:space="preserve">ATM Oficina Duarte (Santiago) </v>
      </c>
      <c r="D119" s="28" t="s">
        <v>16</v>
      </c>
      <c r="E119" s="29"/>
    </row>
    <row r="120" spans="1:5" ht="18" x14ac:dyDescent="0.25">
      <c r="A120" s="4" t="str">
        <f>VLOOKUP(B120,'[1]LISTADO ATM'!$A$2:$C$817,3,0)</f>
        <v>SUR</v>
      </c>
      <c r="B120" s="4">
        <v>311</v>
      </c>
      <c r="C120" s="10" t="str">
        <f>VLOOKUP(B120,'[1]LISTADO ATM'!$A$2:$B$816,2,0)</f>
        <v>ATM Plaza Eroski</v>
      </c>
      <c r="D120" s="28" t="s">
        <v>16</v>
      </c>
      <c r="E120" s="29"/>
    </row>
    <row r="121" spans="1:5" ht="18" x14ac:dyDescent="0.25">
      <c r="A121" s="4" t="str">
        <f>VLOOKUP(B121,'[1]LISTADO ATM'!$A$2:$C$817,3,0)</f>
        <v>DISTRITO NACIONAL</v>
      </c>
      <c r="B121" s="4">
        <v>453</v>
      </c>
      <c r="C121" s="10" t="str">
        <f>VLOOKUP(B121,'[1]LISTADO ATM'!$A$2:$B$816,2,0)</f>
        <v xml:space="preserve">ATM Autobanco Sarasota II </v>
      </c>
      <c r="D121" s="28" t="s">
        <v>16</v>
      </c>
      <c r="E121" s="29"/>
    </row>
    <row r="122" spans="1:5" ht="18" x14ac:dyDescent="0.25">
      <c r="A122" s="4" t="str">
        <f>VLOOKUP(B122,'[1]LISTADO ATM'!$A$2:$C$817,3,0)</f>
        <v>DISTRITO NACIONAL</v>
      </c>
      <c r="B122" s="4">
        <v>461</v>
      </c>
      <c r="C122" s="10" t="str">
        <f>VLOOKUP(B122,'[1]LISTADO ATM'!$A$2:$B$816,2,0)</f>
        <v xml:space="preserve">ATM Autobanco Sarasota I </v>
      </c>
      <c r="D122" s="28" t="s">
        <v>16</v>
      </c>
      <c r="E122" s="29"/>
    </row>
    <row r="123" spans="1:5" ht="18" x14ac:dyDescent="0.25">
      <c r="A123" s="4" t="str">
        <f>VLOOKUP(B123,'[1]LISTADO ATM'!$A$2:$C$817,3,0)</f>
        <v>ESTE</v>
      </c>
      <c r="B123" s="4">
        <v>630</v>
      </c>
      <c r="C123" s="10" t="str">
        <f>VLOOKUP(B123,'[1]LISTADO ATM'!$A$2:$B$816,2,0)</f>
        <v xml:space="preserve">ATM Oficina Plaza Zaglul (SPM) </v>
      </c>
      <c r="D123" s="28" t="s">
        <v>16</v>
      </c>
      <c r="E123" s="29"/>
    </row>
    <row r="124" spans="1:5" ht="18" x14ac:dyDescent="0.25">
      <c r="A124" s="4" t="str">
        <f>VLOOKUP(B124,'[1]LISTADO ATM'!$A$2:$C$817,3,0)</f>
        <v>NORTE</v>
      </c>
      <c r="B124" s="4">
        <v>732</v>
      </c>
      <c r="C124" s="10" t="str">
        <f>VLOOKUP(B124,'[1]LISTADO ATM'!$A$2:$B$816,2,0)</f>
        <v xml:space="preserve">ATM Molino del Valle (Santiago) </v>
      </c>
      <c r="D124" s="28" t="s">
        <v>16</v>
      </c>
      <c r="E124" s="29"/>
    </row>
    <row r="125" spans="1:5" ht="18" x14ac:dyDescent="0.25">
      <c r="A125" s="4" t="str">
        <f>VLOOKUP(B125,'[1]LISTADO ATM'!$A$2:$C$817,3,0)</f>
        <v>ESTE</v>
      </c>
      <c r="B125" s="4">
        <v>772</v>
      </c>
      <c r="C125" s="10" t="str">
        <f>VLOOKUP(B125,'[1]LISTADO ATM'!$A$2:$B$816,2,0)</f>
        <v xml:space="preserve">ATM UNP Yamasá </v>
      </c>
      <c r="D125" s="28" t="s">
        <v>16</v>
      </c>
      <c r="E125" s="29"/>
    </row>
    <row r="126" spans="1:5" ht="18" x14ac:dyDescent="0.25">
      <c r="A126" s="4" t="str">
        <f>VLOOKUP(B126,'[1]LISTADO ATM'!$A$2:$C$817,3,0)</f>
        <v>NORTE</v>
      </c>
      <c r="B126" s="4">
        <v>277</v>
      </c>
      <c r="C126" s="10" t="str">
        <f>VLOOKUP(B126,'[1]LISTADO ATM'!$A$2:$B$816,2,0)</f>
        <v xml:space="preserve">ATM Oficina Duarte (Santiago) </v>
      </c>
      <c r="D126" s="28" t="s">
        <v>16</v>
      </c>
      <c r="E126" s="29"/>
    </row>
    <row r="127" spans="1:5" ht="18" x14ac:dyDescent="0.25">
      <c r="A127" s="4" t="str">
        <f>VLOOKUP(B127,'[1]LISTADO ATM'!$A$2:$C$817,3,0)</f>
        <v>DISTRITO NACIONAL</v>
      </c>
      <c r="B127" s="4">
        <v>453</v>
      </c>
      <c r="C127" s="10" t="str">
        <f>VLOOKUP(B127,'[1]LISTADO ATM'!$A$2:$B$816,2,0)</f>
        <v xml:space="preserve">ATM Autobanco Sarasota II </v>
      </c>
      <c r="D127" s="28" t="s">
        <v>16</v>
      </c>
      <c r="E127" s="29"/>
    </row>
    <row r="128" spans="1:5" ht="18" x14ac:dyDescent="0.25">
      <c r="A128" s="4" t="str">
        <f>VLOOKUP(B128,'[1]LISTADO ATM'!$A$2:$C$817,3,0)</f>
        <v>DISTRITO NACIONAL</v>
      </c>
      <c r="B128" s="4">
        <v>461</v>
      </c>
      <c r="C128" s="10" t="str">
        <f>VLOOKUP(B128,'[1]LISTADO ATM'!$A$2:$B$816,2,0)</f>
        <v xml:space="preserve">ATM Autobanco Sarasota I </v>
      </c>
      <c r="D128" s="28" t="s">
        <v>16</v>
      </c>
      <c r="E128" s="29"/>
    </row>
    <row r="129" spans="1:5" ht="18" x14ac:dyDescent="0.25">
      <c r="A129" s="4" t="str">
        <f>VLOOKUP(B129,'[1]LISTADO ATM'!$A$2:$C$817,3,0)</f>
        <v>DISTRITO NACIONAL</v>
      </c>
      <c r="B129" s="4">
        <v>548</v>
      </c>
      <c r="C129" s="10" t="str">
        <f>VLOOKUP(B129,'[1]LISTADO ATM'!$A$2:$B$816,2,0)</f>
        <v xml:space="preserve">ATM AMET </v>
      </c>
      <c r="D129" s="28" t="s">
        <v>18</v>
      </c>
      <c r="E129" s="29"/>
    </row>
    <row r="130" spans="1:5" ht="18" x14ac:dyDescent="0.25">
      <c r="A130" s="4" t="str">
        <f>VLOOKUP(B130,'[1]LISTADO ATM'!$A$2:$C$817,3,0)</f>
        <v>DISTRITO NACIONAL</v>
      </c>
      <c r="B130" s="4">
        <v>570</v>
      </c>
      <c r="C130" s="10" t="str">
        <f>VLOOKUP(B130,'[1]LISTADO ATM'!$A$2:$B$816,2,0)</f>
        <v xml:space="preserve">ATM S/M Liverpool Villa Mella </v>
      </c>
      <c r="D130" s="28" t="s">
        <v>18</v>
      </c>
      <c r="E130" s="29"/>
    </row>
    <row r="131" spans="1:5" ht="18" x14ac:dyDescent="0.25">
      <c r="A131" s="4" t="str">
        <f>VLOOKUP(B131,'[1]LISTADO ATM'!$A$2:$C$817,3,0)</f>
        <v>ESTE</v>
      </c>
      <c r="B131" s="4">
        <v>651</v>
      </c>
      <c r="C131" s="10" t="str">
        <f>VLOOKUP(B131,'[1]LISTADO ATM'!$A$2:$B$816,2,0)</f>
        <v>ATM Eco Petroleo Romana</v>
      </c>
      <c r="D131" s="28" t="s">
        <v>18</v>
      </c>
      <c r="E131" s="29"/>
    </row>
    <row r="132" spans="1:5" ht="18" x14ac:dyDescent="0.25">
      <c r="A132" s="4" t="str">
        <f>VLOOKUP(B132,'[1]LISTADO ATM'!$A$2:$C$817,3,0)</f>
        <v>NORTE</v>
      </c>
      <c r="B132" s="4">
        <v>716</v>
      </c>
      <c r="C132" s="10" t="str">
        <f>VLOOKUP(B132,'[1]LISTADO ATM'!$A$2:$B$816,2,0)</f>
        <v xml:space="preserve">ATM Oficina Zona Franca (Santiago) </v>
      </c>
      <c r="D132" s="28" t="s">
        <v>16</v>
      </c>
      <c r="E132" s="29"/>
    </row>
    <row r="133" spans="1:5" ht="18" x14ac:dyDescent="0.25">
      <c r="A133" s="4" t="str">
        <f>VLOOKUP(B133,'[1]LISTADO ATM'!$A$2:$C$817,3,0)</f>
        <v>ESTE</v>
      </c>
      <c r="B133" s="4">
        <v>742</v>
      </c>
      <c r="C133" s="10" t="str">
        <f>VLOOKUP(B133,'[1]LISTADO ATM'!$A$2:$B$816,2,0)</f>
        <v xml:space="preserve">ATM Oficina Plaza del Rey (La Romana) </v>
      </c>
      <c r="D133" s="28" t="s">
        <v>16</v>
      </c>
      <c r="E133" s="29"/>
    </row>
    <row r="134" spans="1:5" ht="18" x14ac:dyDescent="0.25">
      <c r="A134" s="4" t="str">
        <f>VLOOKUP(B134,'[1]LISTADO ATM'!$A$2:$C$817,3,0)</f>
        <v>NORTE</v>
      </c>
      <c r="B134" s="4">
        <v>749</v>
      </c>
      <c r="C134" s="10" t="str">
        <f>VLOOKUP(B134,'[1]LISTADO ATM'!$A$2:$B$816,2,0)</f>
        <v xml:space="preserve">ATM Oficina Yaque </v>
      </c>
      <c r="D134" s="28" t="s">
        <v>18</v>
      </c>
      <c r="E134" s="29"/>
    </row>
    <row r="135" spans="1:5" ht="18" x14ac:dyDescent="0.25">
      <c r="A135" s="4" t="str">
        <f>VLOOKUP(B135,'[1]LISTADO ATM'!$A$2:$C$817,3,0)</f>
        <v>NORTE</v>
      </c>
      <c r="B135" s="4">
        <v>752</v>
      </c>
      <c r="C135" s="10" t="str">
        <f>VLOOKUP(B135,'[1]LISTADO ATM'!$A$2:$B$816,2,0)</f>
        <v xml:space="preserve">ATM UNP Las Carolinas (La Vega) </v>
      </c>
      <c r="D135" s="28" t="s">
        <v>18</v>
      </c>
      <c r="E135" s="29"/>
    </row>
    <row r="136" spans="1:5" ht="18" x14ac:dyDescent="0.25">
      <c r="A136" s="4" t="str">
        <f>VLOOKUP(B136,'[1]LISTADO ATM'!$A$2:$C$817,3,0)</f>
        <v>NORTE</v>
      </c>
      <c r="B136" s="4">
        <v>807</v>
      </c>
      <c r="C136" s="10" t="str">
        <f>VLOOKUP(B136,'[1]LISTADO ATM'!$A$2:$B$816,2,0)</f>
        <v xml:space="preserve">ATM S/M Morel (Mao) </v>
      </c>
      <c r="D136" s="28" t="s">
        <v>16</v>
      </c>
      <c r="E136" s="29"/>
    </row>
    <row r="137" spans="1:5" ht="18" x14ac:dyDescent="0.25">
      <c r="A137" s="4" t="str">
        <f>VLOOKUP(B137,'[1]LISTADO ATM'!$A$2:$C$817,3,0)</f>
        <v>DISTRITO NACIONAL</v>
      </c>
      <c r="B137" s="4">
        <v>883</v>
      </c>
      <c r="C137" s="10" t="str">
        <f>VLOOKUP(B137,'[1]LISTADO ATM'!$A$2:$B$816,2,0)</f>
        <v xml:space="preserve">ATM Oficina Filadelfia Plaza </v>
      </c>
      <c r="D137" s="28" t="s">
        <v>16</v>
      </c>
      <c r="E137" s="29"/>
    </row>
    <row r="138" spans="1:5" ht="18" x14ac:dyDescent="0.25">
      <c r="A138" s="4" t="str">
        <f>VLOOKUP(B138,'[1]LISTADO ATM'!$A$2:$C$817,3,0)</f>
        <v>DISTRITO NACIONAL</v>
      </c>
      <c r="B138" s="4">
        <v>930</v>
      </c>
      <c r="C138" s="10" t="str">
        <f>VLOOKUP(B138,'[1]LISTADO ATM'!$A$2:$B$816,2,0)</f>
        <v>ATM Oficina Plaza Spring Center</v>
      </c>
      <c r="D138" s="28" t="s">
        <v>16</v>
      </c>
      <c r="E138" s="29"/>
    </row>
    <row r="139" spans="1:5" ht="18" x14ac:dyDescent="0.25">
      <c r="A139" s="4" t="str">
        <f>VLOOKUP(B139,'[1]LISTADO ATM'!$A$2:$C$817,3,0)</f>
        <v>DISTRITO NACIONAL</v>
      </c>
      <c r="B139" s="4">
        <v>971</v>
      </c>
      <c r="C139" s="10" t="str">
        <f>VLOOKUP(B139,'[1]LISTADO ATM'!$A$2:$B$816,2,0)</f>
        <v xml:space="preserve">ATM Club Banreservas I </v>
      </c>
      <c r="D139" s="28" t="s">
        <v>51</v>
      </c>
      <c r="E139" s="29"/>
    </row>
    <row r="140" spans="1:5" ht="18" x14ac:dyDescent="0.25">
      <c r="A140" s="4" t="str">
        <f>VLOOKUP(B140,'[1]LISTADO ATM'!$A$2:$C$817,3,0)</f>
        <v>DISTRITO NACIONAL</v>
      </c>
      <c r="B140" s="4">
        <v>979</v>
      </c>
      <c r="C140" s="10" t="str">
        <f>VLOOKUP(B140,'[1]LISTADO ATM'!$A$2:$B$816,2,0)</f>
        <v xml:space="preserve">ATM Oficina Luperón I </v>
      </c>
      <c r="D140" s="28" t="s">
        <v>16</v>
      </c>
      <c r="E140" s="29"/>
    </row>
    <row r="141" spans="1:5" ht="18" x14ac:dyDescent="0.25">
      <c r="A141" s="4" t="str">
        <f>VLOOKUP(B141,'[1]LISTADO ATM'!$A$2:$C$817,3,0)</f>
        <v>NORTE</v>
      </c>
      <c r="B141" s="4">
        <v>807</v>
      </c>
      <c r="C141" s="10" t="str">
        <f>VLOOKUP(B141,'[1]LISTADO ATM'!$A$2:$B$816,2,0)</f>
        <v xml:space="preserve">ATM S/M Morel (Mao) </v>
      </c>
      <c r="D141" s="28" t="s">
        <v>16</v>
      </c>
      <c r="E141" s="29"/>
    </row>
    <row r="142" spans="1:5" ht="18.75" thickBot="1" x14ac:dyDescent="0.3">
      <c r="A142" s="7" t="s">
        <v>12</v>
      </c>
      <c r="B142" s="15">
        <f>COUNT(B100:B141)</f>
        <v>42</v>
      </c>
      <c r="C142" s="25"/>
      <c r="D142" s="30"/>
      <c r="E142" s="31"/>
    </row>
  </sheetData>
  <mergeCells count="53">
    <mergeCell ref="D140:E140"/>
    <mergeCell ref="D135:E135"/>
    <mergeCell ref="D136:E136"/>
    <mergeCell ref="D137:E137"/>
    <mergeCell ref="D138:E138"/>
    <mergeCell ref="D139:E139"/>
    <mergeCell ref="A71:E71"/>
    <mergeCell ref="A2:E2"/>
    <mergeCell ref="A3:E3"/>
    <mergeCell ref="A8:E8"/>
    <mergeCell ref="C11:E11"/>
    <mergeCell ref="A13:E13"/>
    <mergeCell ref="A95:B95"/>
    <mergeCell ref="A96:B96"/>
    <mergeCell ref="A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41:E141"/>
    <mergeCell ref="D142:E142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</mergeCells>
  <phoneticPr fontId="11" type="noConversion"/>
  <conditionalFormatting sqref="B92">
    <cfRule type="duplicateValues" dxfId="122" priority="123"/>
    <cfRule type="duplicateValues" dxfId="121" priority="124"/>
  </conditionalFormatting>
  <conditionalFormatting sqref="E92">
    <cfRule type="duplicateValues" dxfId="120" priority="122"/>
  </conditionalFormatting>
  <conditionalFormatting sqref="E110">
    <cfRule type="duplicateValues" dxfId="119" priority="121"/>
  </conditionalFormatting>
  <conditionalFormatting sqref="B108">
    <cfRule type="duplicateValues" dxfId="118" priority="119"/>
    <cfRule type="duplicateValues" dxfId="117" priority="120"/>
  </conditionalFormatting>
  <conditionalFormatting sqref="E108">
    <cfRule type="duplicateValues" dxfId="116" priority="118"/>
  </conditionalFormatting>
  <conditionalFormatting sqref="B108">
    <cfRule type="duplicateValues" dxfId="115" priority="117"/>
  </conditionalFormatting>
  <conditionalFormatting sqref="B108">
    <cfRule type="duplicateValues" dxfId="114" priority="116"/>
  </conditionalFormatting>
  <conditionalFormatting sqref="B142 B118 B93:B107 B69:B82 B109:B111 B2:B35">
    <cfRule type="duplicateValues" dxfId="113" priority="114"/>
    <cfRule type="duplicateValues" dxfId="112" priority="115"/>
  </conditionalFormatting>
  <conditionalFormatting sqref="E142 E118 E93:E107 E2:E35 E69:E88 E111 E109 E90:E91">
    <cfRule type="duplicateValues" dxfId="111" priority="113"/>
  </conditionalFormatting>
  <conditionalFormatting sqref="B142 B118 B69:B107 B109:B111 B2:B35">
    <cfRule type="duplicateValues" dxfId="110" priority="112"/>
  </conditionalFormatting>
  <conditionalFormatting sqref="B142 B118 B109:B111 B63:B107 B2:B53">
    <cfRule type="duplicateValues" dxfId="109" priority="111"/>
  </conditionalFormatting>
  <conditionalFormatting sqref="E68">
    <cfRule type="duplicateValues" dxfId="108" priority="110"/>
  </conditionalFormatting>
  <conditionalFormatting sqref="B68">
    <cfRule type="duplicateValues" dxfId="107" priority="108"/>
    <cfRule type="duplicateValues" dxfId="106" priority="109"/>
  </conditionalFormatting>
  <conditionalFormatting sqref="B68">
    <cfRule type="duplicateValues" dxfId="105" priority="107"/>
  </conditionalFormatting>
  <conditionalFormatting sqref="B68">
    <cfRule type="duplicateValues" dxfId="104" priority="106"/>
  </conditionalFormatting>
  <conditionalFormatting sqref="B68">
    <cfRule type="duplicateValues" dxfId="103" priority="105"/>
  </conditionalFormatting>
  <conditionalFormatting sqref="B83:B91">
    <cfRule type="duplicateValues" dxfId="102" priority="103"/>
    <cfRule type="duplicateValues" dxfId="101" priority="104"/>
  </conditionalFormatting>
  <conditionalFormatting sqref="E89">
    <cfRule type="duplicateValues" dxfId="100" priority="102"/>
  </conditionalFormatting>
  <conditionalFormatting sqref="B54:B57">
    <cfRule type="duplicateValues" dxfId="99" priority="101"/>
  </conditionalFormatting>
  <conditionalFormatting sqref="B54:B57">
    <cfRule type="duplicateValues" dxfId="98" priority="100"/>
  </conditionalFormatting>
  <conditionalFormatting sqref="E62">
    <cfRule type="duplicateValues" dxfId="97" priority="99"/>
  </conditionalFormatting>
  <conditionalFormatting sqref="B62">
    <cfRule type="duplicateValues" dxfId="96" priority="97"/>
    <cfRule type="duplicateValues" dxfId="95" priority="98"/>
  </conditionalFormatting>
  <conditionalFormatting sqref="B62">
    <cfRule type="duplicateValues" dxfId="94" priority="96"/>
  </conditionalFormatting>
  <conditionalFormatting sqref="B62">
    <cfRule type="duplicateValues" dxfId="93" priority="95"/>
  </conditionalFormatting>
  <conditionalFormatting sqref="B62">
    <cfRule type="duplicateValues" dxfId="92" priority="94"/>
  </conditionalFormatting>
  <conditionalFormatting sqref="E61">
    <cfRule type="duplicateValues" dxfId="91" priority="93"/>
  </conditionalFormatting>
  <conditionalFormatting sqref="B61">
    <cfRule type="duplicateValues" dxfId="90" priority="91"/>
    <cfRule type="duplicateValues" dxfId="89" priority="92"/>
  </conditionalFormatting>
  <conditionalFormatting sqref="B61">
    <cfRule type="duplicateValues" dxfId="88" priority="90"/>
  </conditionalFormatting>
  <conditionalFormatting sqref="B61">
    <cfRule type="duplicateValues" dxfId="87" priority="89"/>
  </conditionalFormatting>
  <conditionalFormatting sqref="B61">
    <cfRule type="duplicateValues" dxfId="86" priority="88"/>
  </conditionalFormatting>
  <conditionalFormatting sqref="E56">
    <cfRule type="duplicateValues" dxfId="85" priority="87"/>
  </conditionalFormatting>
  <conditionalFormatting sqref="B56">
    <cfRule type="duplicateValues" dxfId="84" priority="85"/>
    <cfRule type="duplicateValues" dxfId="83" priority="86"/>
  </conditionalFormatting>
  <conditionalFormatting sqref="B56">
    <cfRule type="duplicateValues" dxfId="82" priority="84"/>
  </conditionalFormatting>
  <conditionalFormatting sqref="B56">
    <cfRule type="duplicateValues" dxfId="81" priority="83"/>
  </conditionalFormatting>
  <conditionalFormatting sqref="B56">
    <cfRule type="duplicateValues" dxfId="80" priority="82"/>
  </conditionalFormatting>
  <conditionalFormatting sqref="E59">
    <cfRule type="duplicateValues" dxfId="79" priority="81"/>
  </conditionalFormatting>
  <conditionalFormatting sqref="B60">
    <cfRule type="duplicateValues" dxfId="78" priority="79"/>
    <cfRule type="duplicateValues" dxfId="77" priority="80"/>
  </conditionalFormatting>
  <conditionalFormatting sqref="B60">
    <cfRule type="duplicateValues" dxfId="76" priority="78"/>
  </conditionalFormatting>
  <conditionalFormatting sqref="B59">
    <cfRule type="duplicateValues" dxfId="75" priority="76"/>
    <cfRule type="duplicateValues" dxfId="74" priority="77"/>
  </conditionalFormatting>
  <conditionalFormatting sqref="B59">
    <cfRule type="duplicateValues" dxfId="73" priority="75"/>
  </conditionalFormatting>
  <conditionalFormatting sqref="B59:B60">
    <cfRule type="duplicateValues" dxfId="72" priority="74"/>
  </conditionalFormatting>
  <conditionalFormatting sqref="B59:B60">
    <cfRule type="duplicateValues" dxfId="71" priority="73"/>
  </conditionalFormatting>
  <conditionalFormatting sqref="E58">
    <cfRule type="duplicateValues" dxfId="70" priority="72"/>
  </conditionalFormatting>
  <conditionalFormatting sqref="B58">
    <cfRule type="duplicateValues" dxfId="69" priority="70"/>
    <cfRule type="duplicateValues" dxfId="68" priority="71"/>
  </conditionalFormatting>
  <conditionalFormatting sqref="B58">
    <cfRule type="duplicateValues" dxfId="67" priority="69"/>
  </conditionalFormatting>
  <conditionalFormatting sqref="B58">
    <cfRule type="duplicateValues" dxfId="66" priority="68"/>
  </conditionalFormatting>
  <conditionalFormatting sqref="B58">
    <cfRule type="duplicateValues" dxfId="65" priority="67"/>
  </conditionalFormatting>
  <conditionalFormatting sqref="E57">
    <cfRule type="duplicateValues" dxfId="64" priority="66"/>
  </conditionalFormatting>
  <conditionalFormatting sqref="B57">
    <cfRule type="duplicateValues" dxfId="63" priority="64"/>
    <cfRule type="duplicateValues" dxfId="62" priority="65"/>
  </conditionalFormatting>
  <conditionalFormatting sqref="B57">
    <cfRule type="duplicateValues" dxfId="61" priority="63"/>
  </conditionalFormatting>
  <conditionalFormatting sqref="B57">
    <cfRule type="duplicateValues" dxfId="60" priority="62"/>
  </conditionalFormatting>
  <conditionalFormatting sqref="B57">
    <cfRule type="duplicateValues" dxfId="59" priority="61"/>
  </conditionalFormatting>
  <conditionalFormatting sqref="E54:E62">
    <cfRule type="duplicateValues" dxfId="58" priority="60"/>
  </conditionalFormatting>
  <conditionalFormatting sqref="B54:B57">
    <cfRule type="duplicateValues" dxfId="57" priority="58"/>
    <cfRule type="duplicateValues" dxfId="56" priority="59"/>
  </conditionalFormatting>
  <conditionalFormatting sqref="B54:B57">
    <cfRule type="duplicateValues" dxfId="55" priority="57"/>
  </conditionalFormatting>
  <conditionalFormatting sqref="B116:B117">
    <cfRule type="duplicateValues" dxfId="54" priority="52"/>
  </conditionalFormatting>
  <conditionalFormatting sqref="B116:B117">
    <cfRule type="duplicateValues" dxfId="53" priority="50"/>
    <cfRule type="duplicateValues" dxfId="52" priority="51"/>
  </conditionalFormatting>
  <conditionalFormatting sqref="B116:B117">
    <cfRule type="duplicateValues" dxfId="51" priority="49"/>
  </conditionalFormatting>
  <conditionalFormatting sqref="E116:E117">
    <cfRule type="duplicateValues" dxfId="50" priority="48"/>
  </conditionalFormatting>
  <conditionalFormatting sqref="B141">
    <cfRule type="duplicateValues" dxfId="49" priority="47"/>
  </conditionalFormatting>
  <conditionalFormatting sqref="B141">
    <cfRule type="duplicateValues" dxfId="48" priority="45"/>
    <cfRule type="duplicateValues" dxfId="47" priority="46"/>
  </conditionalFormatting>
  <conditionalFormatting sqref="B141">
    <cfRule type="duplicateValues" dxfId="46" priority="44"/>
  </conditionalFormatting>
  <conditionalFormatting sqref="E141">
    <cfRule type="duplicateValues" dxfId="45" priority="43"/>
  </conditionalFormatting>
  <conditionalFormatting sqref="B122:B123">
    <cfRule type="duplicateValues" dxfId="44" priority="37"/>
  </conditionalFormatting>
  <conditionalFormatting sqref="B122:B123">
    <cfRule type="duplicateValues" dxfId="43" priority="35"/>
    <cfRule type="duplicateValues" dxfId="42" priority="36"/>
  </conditionalFormatting>
  <conditionalFormatting sqref="B122:B123">
    <cfRule type="duplicateValues" dxfId="41" priority="34"/>
  </conditionalFormatting>
  <conditionalFormatting sqref="E122:E123">
    <cfRule type="duplicateValues" dxfId="40" priority="33"/>
  </conditionalFormatting>
  <conditionalFormatting sqref="B120:B121">
    <cfRule type="duplicateValues" dxfId="39" priority="32"/>
  </conditionalFormatting>
  <conditionalFormatting sqref="B120:B121">
    <cfRule type="duplicateValues" dxfId="38" priority="30"/>
    <cfRule type="duplicateValues" dxfId="37" priority="31"/>
  </conditionalFormatting>
  <conditionalFormatting sqref="B120:B121">
    <cfRule type="duplicateValues" dxfId="36" priority="29"/>
  </conditionalFormatting>
  <conditionalFormatting sqref="E120:E121">
    <cfRule type="duplicateValues" dxfId="35" priority="28"/>
  </conditionalFormatting>
  <conditionalFormatting sqref="B119">
    <cfRule type="duplicateValues" dxfId="34" priority="27"/>
  </conditionalFormatting>
  <conditionalFormatting sqref="B119">
    <cfRule type="duplicateValues" dxfId="33" priority="25"/>
    <cfRule type="duplicateValues" dxfId="32" priority="26"/>
  </conditionalFormatting>
  <conditionalFormatting sqref="B119">
    <cfRule type="duplicateValues" dxfId="31" priority="24"/>
  </conditionalFormatting>
  <conditionalFormatting sqref="E119">
    <cfRule type="duplicateValues" dxfId="30" priority="23"/>
  </conditionalFormatting>
  <conditionalFormatting sqref="B142 B63:B115 B118 B2:B53">
    <cfRule type="duplicateValues" dxfId="29" priority="22"/>
  </conditionalFormatting>
  <conditionalFormatting sqref="B112:B115">
    <cfRule type="duplicateValues" dxfId="28" priority="20"/>
    <cfRule type="duplicateValues" dxfId="27" priority="21"/>
  </conditionalFormatting>
  <conditionalFormatting sqref="B112:B115">
    <cfRule type="duplicateValues" dxfId="26" priority="19"/>
  </conditionalFormatting>
  <conditionalFormatting sqref="E112:E115">
    <cfRule type="duplicateValues" dxfId="25" priority="18"/>
  </conditionalFormatting>
  <conditionalFormatting sqref="E65:E66">
    <cfRule type="duplicateValues" dxfId="24" priority="17"/>
  </conditionalFormatting>
  <conditionalFormatting sqref="E67">
    <cfRule type="duplicateValues" dxfId="23" priority="16"/>
  </conditionalFormatting>
  <conditionalFormatting sqref="E36:E53 E63:E64 E68">
    <cfRule type="duplicateValues" dxfId="22" priority="151"/>
  </conditionalFormatting>
  <conditionalFormatting sqref="B36:B53 B63:B68">
    <cfRule type="duplicateValues" dxfId="21" priority="154"/>
    <cfRule type="duplicateValues" dxfId="20" priority="155"/>
  </conditionalFormatting>
  <conditionalFormatting sqref="B36:B53 B63:B68">
    <cfRule type="duplicateValues" dxfId="19" priority="160"/>
  </conditionalFormatting>
  <conditionalFormatting sqref="E126">
    <cfRule type="duplicateValues" dxfId="18" priority="15"/>
  </conditionalFormatting>
  <conditionalFormatting sqref="E127">
    <cfRule type="duplicateValues" dxfId="17" priority="14"/>
  </conditionalFormatting>
  <conditionalFormatting sqref="E128">
    <cfRule type="duplicateValues" dxfId="16" priority="13"/>
  </conditionalFormatting>
  <conditionalFormatting sqref="E129">
    <cfRule type="duplicateValues" dxfId="15" priority="12"/>
  </conditionalFormatting>
  <conditionalFormatting sqref="E130">
    <cfRule type="duplicateValues" dxfId="14" priority="11"/>
  </conditionalFormatting>
  <conditionalFormatting sqref="E131">
    <cfRule type="duplicateValues" dxfId="13" priority="10"/>
  </conditionalFormatting>
  <conditionalFormatting sqref="E132">
    <cfRule type="duplicateValues" dxfId="12" priority="9"/>
  </conditionalFormatting>
  <conditionalFormatting sqref="E133">
    <cfRule type="duplicateValues" dxfId="11" priority="8"/>
  </conditionalFormatting>
  <conditionalFormatting sqref="E134">
    <cfRule type="duplicateValues" dxfId="10" priority="7"/>
  </conditionalFormatting>
  <conditionalFormatting sqref="E135">
    <cfRule type="duplicateValues" dxfId="9" priority="6"/>
  </conditionalFormatting>
  <conditionalFormatting sqref="E136">
    <cfRule type="duplicateValues" dxfId="8" priority="5"/>
  </conditionalFormatting>
  <conditionalFormatting sqref="E137">
    <cfRule type="duplicateValues" dxfId="7" priority="4"/>
  </conditionalFormatting>
  <conditionalFormatting sqref="E139">
    <cfRule type="duplicateValues" dxfId="6" priority="2"/>
  </conditionalFormatting>
  <conditionalFormatting sqref="E140">
    <cfRule type="duplicateValues" dxfId="5" priority="1"/>
  </conditionalFormatting>
  <conditionalFormatting sqref="B124:B140">
    <cfRule type="duplicateValues" dxfId="4" priority="186"/>
  </conditionalFormatting>
  <conditionalFormatting sqref="B124:B140">
    <cfRule type="duplicateValues" dxfId="3" priority="187"/>
    <cfRule type="duplicateValues" dxfId="2" priority="188"/>
  </conditionalFormatting>
  <conditionalFormatting sqref="E124:E125">
    <cfRule type="duplicateValues" dxfId="1" priority="190"/>
  </conditionalFormatting>
  <conditionalFormatting sqref="E138">
    <cfRule type="duplicateValues" dxfId="0" priority="19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2021-02-22T10:34:42Z</dcterms:modified>
</cp:coreProperties>
</file>