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3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A64" i="1"/>
  <c r="B65" i="1"/>
  <c r="C76" i="1"/>
  <c r="C77" i="1"/>
  <c r="C78" i="1"/>
  <c r="C79" i="1"/>
  <c r="C80" i="1"/>
  <c r="C81" i="1"/>
  <c r="C82" i="1"/>
  <c r="A76" i="1"/>
  <c r="A77" i="1"/>
  <c r="A78" i="1"/>
  <c r="A79" i="1"/>
  <c r="A80" i="1"/>
  <c r="A81" i="1"/>
  <c r="A82" i="1"/>
  <c r="B83" i="1"/>
  <c r="C113" i="1"/>
  <c r="A113" i="1"/>
  <c r="B114" i="1"/>
  <c r="C112" i="1"/>
  <c r="A112" i="1"/>
  <c r="C111" i="1"/>
  <c r="A111" i="1"/>
  <c r="C73" i="1" l="1"/>
  <c r="C74" i="1"/>
  <c r="C75" i="1"/>
  <c r="A73" i="1"/>
  <c r="A74" i="1"/>
  <c r="A75" i="1"/>
  <c r="A110" i="1"/>
  <c r="C110" i="1"/>
  <c r="A58" i="1"/>
  <c r="A59" i="1"/>
  <c r="A60" i="1"/>
  <c r="A61" i="1"/>
  <c r="A62" i="1"/>
  <c r="A63" i="1"/>
  <c r="C58" i="1"/>
  <c r="C59" i="1"/>
  <c r="C60" i="1"/>
  <c r="C61" i="1"/>
  <c r="C62" i="1"/>
  <c r="C63" i="1"/>
  <c r="A55" i="1"/>
  <c r="A56" i="1"/>
  <c r="A57" i="1"/>
  <c r="C55" i="1"/>
  <c r="C56" i="1"/>
  <c r="C57" i="1"/>
  <c r="C54" i="1"/>
  <c r="A54" i="1"/>
  <c r="C50" i="1" l="1"/>
  <c r="C51" i="1"/>
  <c r="A50" i="1"/>
  <c r="A51" i="1"/>
  <c r="B91" i="1"/>
  <c r="C47" i="1"/>
  <c r="C48" i="1"/>
  <c r="C49" i="1"/>
  <c r="C52" i="1"/>
  <c r="A47" i="1"/>
  <c r="A48" i="1"/>
  <c r="A49" i="1"/>
  <c r="A52" i="1"/>
  <c r="C41" i="1"/>
  <c r="C42" i="1"/>
  <c r="C43" i="1"/>
  <c r="C44" i="1"/>
  <c r="A41" i="1"/>
  <c r="A42" i="1"/>
  <c r="A43" i="1"/>
  <c r="C36" i="1"/>
  <c r="C37" i="1"/>
  <c r="C38" i="1"/>
  <c r="C39" i="1"/>
  <c r="C40" i="1"/>
  <c r="A36" i="1"/>
  <c r="A37" i="1"/>
  <c r="A38" i="1"/>
  <c r="A39" i="1"/>
  <c r="A40" i="1"/>
  <c r="A44" i="1"/>
  <c r="C30" i="1"/>
  <c r="C31" i="1"/>
  <c r="C32" i="1"/>
  <c r="C33" i="1"/>
  <c r="C34" i="1"/>
  <c r="C35" i="1"/>
  <c r="A30" i="1"/>
  <c r="A31" i="1"/>
  <c r="A32" i="1"/>
  <c r="A33" i="1"/>
  <c r="A34" i="1"/>
  <c r="A35" i="1"/>
  <c r="C109" i="1"/>
  <c r="A109" i="1"/>
  <c r="C108" i="1"/>
  <c r="A108" i="1"/>
  <c r="C89" i="1"/>
  <c r="C90" i="1"/>
  <c r="A89" i="1"/>
  <c r="A90" i="1"/>
  <c r="C24" i="1"/>
  <c r="C25" i="1"/>
  <c r="C26" i="1"/>
  <c r="C27" i="1"/>
  <c r="C28" i="1"/>
  <c r="C29" i="1"/>
  <c r="A24" i="1"/>
  <c r="A25" i="1"/>
  <c r="A26" i="1"/>
  <c r="A27" i="1"/>
  <c r="A28" i="1"/>
  <c r="A29" i="1"/>
  <c r="C18" i="1"/>
  <c r="C19" i="1"/>
  <c r="C20" i="1"/>
  <c r="C21" i="1"/>
  <c r="C22" i="1"/>
  <c r="C23" i="1"/>
  <c r="C45" i="1"/>
  <c r="C46" i="1"/>
  <c r="C53" i="1"/>
  <c r="A18" i="1"/>
  <c r="A19" i="1"/>
  <c r="A20" i="1"/>
  <c r="A21" i="1"/>
  <c r="A22" i="1"/>
  <c r="A23" i="1"/>
  <c r="A45" i="1"/>
  <c r="A46" i="1"/>
  <c r="A53" i="1"/>
  <c r="C10" i="1"/>
  <c r="C11" i="1"/>
  <c r="C12" i="1"/>
  <c r="C13" i="1"/>
  <c r="C14" i="1"/>
  <c r="C15" i="1"/>
  <c r="C16" i="1"/>
  <c r="C17" i="1"/>
  <c r="A10" i="1"/>
  <c r="A11" i="1"/>
  <c r="A12" i="1"/>
  <c r="A13" i="1"/>
  <c r="A14" i="1"/>
  <c r="A15" i="1"/>
  <c r="A16" i="1"/>
  <c r="A17" i="1"/>
  <c r="C88" i="1"/>
  <c r="A88" i="1"/>
  <c r="C70" i="1"/>
  <c r="C71" i="1"/>
  <c r="C72" i="1"/>
  <c r="A70" i="1"/>
  <c r="A71" i="1"/>
  <c r="A72" i="1"/>
  <c r="C107" i="1" l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87" i="1"/>
  <c r="A87" i="1"/>
  <c r="C69" i="1"/>
  <c r="A69" i="1"/>
  <c r="C9" i="1"/>
  <c r="A9" i="1"/>
  <c r="A94" i="1" l="1"/>
</calcChain>
</file>

<file path=xl/sharedStrings.xml><?xml version="1.0" encoding="utf-8"?>
<sst xmlns="http://schemas.openxmlformats.org/spreadsheetml/2006/main" count="121" uniqueCount="19">
  <si>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</si>
  <si>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</si>
  <si>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</si>
  <si>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</si>
  <si>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</si>
  <si>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</si>
  <si>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</si>
  <si>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</si>
  <si>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</si>
  <si>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</si>
  <si>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</si>
  <si>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</si>
  <si>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</si>
  <si>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</si>
  <si>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</si>
  <si>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</si>
  <si>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</si>
  <si>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2 Gavetas Vacías y 1 Fallando</t>
  </si>
  <si>
    <t>Abastecidos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</si>
</sst>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zoomScale="85" zoomScaleNormal="85" workbookViewId="0">
      <selection activeCell="A2" sqref="A2:E2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9" bestFit="1" customWidth="1"/>
    <col min="3" max="3" width="77.85546875" customWidth="1"/>
    <col min="4" max="4" width="38.42578125" bestFit="1" customWidth="1"/>
    <col min="5" max="5" width="19.7109375" customWidth="1"/>
  </cols>
  <sheetData>
    <row r="1" spans="1:5" ht="22.5" x14ac:dyDescent="0.25">
      <c r="A1" s="41" t="s">
        <v>1</v>
      </c>
      <c r="B1" s="42"/>
      <c r="C1" s="42"/>
      <c r="D1" s="42"/>
      <c r="E1" s="43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1"/>
      <c r="C3" s="1"/>
      <c r="D3" s="1"/>
      <c r="E3" s="21"/>
    </row>
    <row r="4" spans="1:5" ht="18.75" thickBot="1" x14ac:dyDescent="0.3">
      <c r="A4" s="18" t="s">
        <v>2</v>
      </c>
      <c r="B4" s="20">
        <v>44250.25</v>
      </c>
      <c r="C4" s="1"/>
      <c r="D4" s="1"/>
      <c r="E4" s="22"/>
    </row>
    <row r="5" spans="1:5" ht="18.75" thickBot="1" x14ac:dyDescent="0.3">
      <c r="A5" s="18" t="s">
        <v>3</v>
      </c>
      <c r="B5" s="20">
        <v>44250.708333333336</v>
      </c>
      <c r="C5" s="19"/>
      <c r="D5" s="1"/>
      <c r="E5" s="22"/>
    </row>
    <row r="6" spans="1:5" ht="18" x14ac:dyDescent="0.25">
      <c r="B6" s="1"/>
      <c r="C6" s="1"/>
      <c r="D6" s="1"/>
      <c r="E6" s="24"/>
    </row>
    <row r="7" spans="1:5" ht="18" x14ac:dyDescent="0.25">
      <c r="A7" s="44" t="s">
        <v>4</v>
      </c>
      <c r="B7" s="44"/>
      <c r="C7" s="44"/>
      <c r="D7" s="44"/>
      <c r="E7" s="44"/>
    </row>
    <row r="8" spans="1:5" ht="18" x14ac:dyDescent="0.25">
      <c r="A8" s="2" t="s">
        <v>5</v>
      </c>
      <c r="B8" s="2" t="s">
        <v>6</v>
      </c>
      <c r="C8" s="3" t="s">
        <v>7</v>
      </c>
      <c r="D8" s="23" t="s">
        <v>8</v>
      </c>
      <c r="E8" s="23" t="s">
        <v>9</v>
      </c>
    </row>
    <row r="9" spans="1:5" ht="18" x14ac:dyDescent="0.25">
      <c r="A9" s="10" t="str">
        <f>VLOOKUP(B9,'[1]LISTADO ATM'!$A$2:$C$817,3,0)</f>
        <v>NORTE</v>
      </c>
      <c r="B9" s="4">
        <v>732</v>
      </c>
      <c r="C9" s="4" t="str">
        <f>VLOOKUP(B9,'[1]LISTADO ATM'!$A$2:$B$916,2,0)</f>
        <v xml:space="preserve">ATM Molino del Valle (Santiago) </v>
      </c>
      <c r="D9" s="16" t="s">
        <v>18</v>
      </c>
      <c r="E9" s="14">
        <v>335799819</v>
      </c>
    </row>
    <row r="10" spans="1:5" ht="18" x14ac:dyDescent="0.25">
      <c r="A10" s="10" t="str">
        <f>VLOOKUP(B10,'[1]LISTADO ATM'!$A$2:$C$817,3,0)</f>
        <v>DISTRITO NACIONAL</v>
      </c>
      <c r="B10" s="4">
        <v>755</v>
      </c>
      <c r="C10" s="4" t="str">
        <f>VLOOKUP(B10,'[1]LISTADO ATM'!$A$2:$B$916,2,0)</f>
        <v xml:space="preserve">ATM Oficina Galería del Este (Plaza) </v>
      </c>
      <c r="D10" s="16" t="s">
        <v>18</v>
      </c>
      <c r="E10" s="14">
        <v>335798761</v>
      </c>
    </row>
    <row r="11" spans="1:5" ht="18" x14ac:dyDescent="0.25">
      <c r="A11" s="10" t="str">
        <f>VLOOKUP(B11,'[1]LISTADO ATM'!$A$2:$C$817,3,0)</f>
        <v>ESTE</v>
      </c>
      <c r="B11" s="4">
        <v>630</v>
      </c>
      <c r="C11" s="4" t="str">
        <f>VLOOKUP(B11,'[1]LISTADO ATM'!$A$2:$B$916,2,0)</f>
        <v xml:space="preserve">ATM Oficina Plaza Zaglul (SPM) </v>
      </c>
      <c r="D11" s="16" t="s">
        <v>18</v>
      </c>
      <c r="E11" s="14">
        <v>335799809</v>
      </c>
    </row>
    <row r="12" spans="1:5" ht="18" x14ac:dyDescent="0.25">
      <c r="A12" s="10" t="str">
        <f>VLOOKUP(B12,'[1]LISTADO ATM'!$A$2:$C$817,3,0)</f>
        <v>DISTRITO NACIONAL</v>
      </c>
      <c r="B12" s="4">
        <v>629</v>
      </c>
      <c r="C12" s="4" t="str">
        <f>VLOOKUP(B12,'[1]LISTADO ATM'!$A$2:$B$916,2,0)</f>
        <v xml:space="preserve">ATM Oficina Americana Independencia I </v>
      </c>
      <c r="D12" s="16" t="s">
        <v>18</v>
      </c>
      <c r="E12" s="14">
        <v>335799849</v>
      </c>
    </row>
    <row r="13" spans="1:5" ht="18" x14ac:dyDescent="0.25">
      <c r="A13" s="10" t="str">
        <f>VLOOKUP(B13,'[1]LISTADO ATM'!$A$2:$C$817,3,0)</f>
        <v>ESTE</v>
      </c>
      <c r="B13" s="4">
        <v>429</v>
      </c>
      <c r="C13" s="4" t="str">
        <f>VLOOKUP(B13,'[1]LISTADO ATM'!$A$2:$B$916,2,0)</f>
        <v xml:space="preserve">ATM Oficina Jumbo La Romana </v>
      </c>
      <c r="D13" s="16" t="s">
        <v>18</v>
      </c>
      <c r="E13" s="14">
        <v>335799937</v>
      </c>
    </row>
    <row r="14" spans="1:5" ht="18" x14ac:dyDescent="0.25">
      <c r="A14" s="10" t="str">
        <f>VLOOKUP(B14,'[1]LISTADO ATM'!$A$2:$C$817,3,0)</f>
        <v>DISTRITO NACIONAL</v>
      </c>
      <c r="B14" s="4">
        <v>390</v>
      </c>
      <c r="C14" s="4" t="str">
        <f>VLOOKUP(B14,'[1]LISTADO ATM'!$A$2:$B$916,2,0)</f>
        <v xml:space="preserve">ATM Oficina Boca Chica II </v>
      </c>
      <c r="D14" s="16" t="s">
        <v>18</v>
      </c>
      <c r="E14" s="14">
        <v>335800412</v>
      </c>
    </row>
    <row r="15" spans="1:5" ht="18" x14ac:dyDescent="0.25">
      <c r="A15" s="10" t="str">
        <f>VLOOKUP(B15,'[1]LISTADO ATM'!$A$2:$C$817,3,0)</f>
        <v>NORTE</v>
      </c>
      <c r="B15" s="4">
        <v>151</v>
      </c>
      <c r="C15" s="4" t="str">
        <f>VLOOKUP(B15,'[1]LISTADO ATM'!$A$2:$B$916,2,0)</f>
        <v xml:space="preserve">ATM Oficina Nagua </v>
      </c>
      <c r="D15" s="16" t="s">
        <v>18</v>
      </c>
      <c r="E15" s="14">
        <v>335800411</v>
      </c>
    </row>
    <row r="16" spans="1:5" ht="18" x14ac:dyDescent="0.25">
      <c r="A16" s="10" t="str">
        <f>VLOOKUP(B16,'[1]LISTADO ATM'!$A$2:$C$817,3,0)</f>
        <v>DISTRITO NACIONAL</v>
      </c>
      <c r="B16" s="4">
        <v>793</v>
      </c>
      <c r="C16" s="4" t="str">
        <f>VLOOKUP(B16,'[1]LISTADO ATM'!$A$2:$B$916,2,0)</f>
        <v xml:space="preserve">ATM Centro de Caja Agora Mall </v>
      </c>
      <c r="D16" s="16" t="s">
        <v>18</v>
      </c>
      <c r="E16" s="14">
        <v>335800410</v>
      </c>
    </row>
    <row r="17" spans="1:5" ht="18" x14ac:dyDescent="0.25">
      <c r="A17" s="10" t="str">
        <f>VLOOKUP(B17,'[1]LISTADO ATM'!$A$2:$C$817,3,0)</f>
        <v>ESTE</v>
      </c>
      <c r="B17" s="4">
        <v>963</v>
      </c>
      <c r="C17" s="4" t="str">
        <f>VLOOKUP(B17,'[1]LISTADO ATM'!$A$2:$B$916,2,0)</f>
        <v xml:space="preserve">ATM Multiplaza La Romana </v>
      </c>
      <c r="D17" s="16" t="s">
        <v>18</v>
      </c>
      <c r="E17" s="14">
        <v>335799258</v>
      </c>
    </row>
    <row r="18" spans="1:5" ht="18" x14ac:dyDescent="0.25">
      <c r="A18" s="10" t="str">
        <f>VLOOKUP(B18,'[1]LISTADO ATM'!$A$2:$C$817,3,0)</f>
        <v>DISTRITO NACIONAL</v>
      </c>
      <c r="B18" s="4">
        <v>659</v>
      </c>
      <c r="C18" s="4" t="str">
        <f>VLOOKUP(B18,'[1]LISTADO ATM'!$A$2:$B$916,2,0)</f>
        <v>ATM Down Town Center</v>
      </c>
      <c r="D18" s="16" t="s">
        <v>18</v>
      </c>
      <c r="E18" s="14">
        <v>335799855</v>
      </c>
    </row>
    <row r="19" spans="1:5" ht="18" x14ac:dyDescent="0.25">
      <c r="A19" s="10" t="str">
        <f>VLOOKUP(B19,'[1]LISTADO ATM'!$A$2:$C$817,3,0)</f>
        <v>SUR</v>
      </c>
      <c r="B19" s="4">
        <v>584</v>
      </c>
      <c r="C19" s="4" t="str">
        <f>VLOOKUP(B19,'[1]LISTADO ATM'!$A$2:$B$916,2,0)</f>
        <v xml:space="preserve">ATM Oficina San Cristóbal I </v>
      </c>
      <c r="D19" s="16" t="s">
        <v>18</v>
      </c>
      <c r="E19" s="14">
        <v>335800574</v>
      </c>
    </row>
    <row r="20" spans="1:5" ht="18" x14ac:dyDescent="0.25">
      <c r="A20" s="10" t="str">
        <f>VLOOKUP(B20,'[1]LISTADO ATM'!$A$2:$C$817,3,0)</f>
        <v>NORTE</v>
      </c>
      <c r="B20" s="4">
        <v>138</v>
      </c>
      <c r="C20" s="4" t="str">
        <f>VLOOKUP(B20,'[1]LISTADO ATM'!$A$2:$B$916,2,0)</f>
        <v xml:space="preserve">ATM UNP Fantino </v>
      </c>
      <c r="D20" s="16" t="s">
        <v>18</v>
      </c>
      <c r="E20" s="14">
        <v>335800589</v>
      </c>
    </row>
    <row r="21" spans="1:5" ht="18" x14ac:dyDescent="0.25">
      <c r="A21" s="10" t="str">
        <f>VLOOKUP(B21,'[1]LISTADO ATM'!$A$2:$C$817,3,0)</f>
        <v>NORTE</v>
      </c>
      <c r="B21" s="4">
        <v>731</v>
      </c>
      <c r="C21" s="4" t="str">
        <f>VLOOKUP(B21,'[1]LISTADO ATM'!$A$2:$B$916,2,0)</f>
        <v xml:space="preserve">ATM UNP Villa González </v>
      </c>
      <c r="D21" s="16" t="s">
        <v>18</v>
      </c>
      <c r="E21" s="14">
        <v>335800667</v>
      </c>
    </row>
    <row r="22" spans="1:5" ht="18" x14ac:dyDescent="0.25">
      <c r="A22" s="10" t="str">
        <f>VLOOKUP(B22,'[1]LISTADO ATM'!$A$2:$C$817,3,0)</f>
        <v>ESTE</v>
      </c>
      <c r="B22" s="4">
        <v>609</v>
      </c>
      <c r="C22" s="4" t="str">
        <f>VLOOKUP(B22,'[1]LISTADO ATM'!$A$2:$B$916,2,0)</f>
        <v xml:space="preserve">ATM S/M Jumbo (San Pedro) </v>
      </c>
      <c r="D22" s="16" t="s">
        <v>18</v>
      </c>
      <c r="E22" s="14">
        <v>335800843</v>
      </c>
    </row>
    <row r="23" spans="1:5" ht="18" x14ac:dyDescent="0.25">
      <c r="A23" s="10" t="str">
        <f>VLOOKUP(B23,'[1]LISTADO ATM'!$A$2:$C$817,3,0)</f>
        <v>DISTRITO NACIONAL</v>
      </c>
      <c r="B23" s="4">
        <v>725</v>
      </c>
      <c r="C23" s="4" t="str">
        <f>VLOOKUP(B23,'[1]LISTADO ATM'!$A$2:$B$916,2,0)</f>
        <v xml:space="preserve">ATM El Huacal II  </v>
      </c>
      <c r="D23" s="16" t="s">
        <v>18</v>
      </c>
      <c r="E23" s="14">
        <v>335799257</v>
      </c>
    </row>
    <row r="24" spans="1:5" ht="18" x14ac:dyDescent="0.25">
      <c r="A24" s="10" t="str">
        <f>VLOOKUP(B24,'[1]LISTADO ATM'!$A$2:$C$817,3,0)</f>
        <v>DISTRITO NACIONAL</v>
      </c>
      <c r="B24" s="4">
        <v>724</v>
      </c>
      <c r="C24" s="4" t="str">
        <f>VLOOKUP(B24,'[1]LISTADO ATM'!$A$2:$B$916,2,0)</f>
        <v xml:space="preserve">ATM El Huacal I </v>
      </c>
      <c r="D24" s="16" t="s">
        <v>18</v>
      </c>
      <c r="E24" s="14">
        <v>335799917</v>
      </c>
    </row>
    <row r="25" spans="1:5" ht="18" x14ac:dyDescent="0.25">
      <c r="A25" s="10" t="str">
        <f>VLOOKUP(B25,'[1]LISTADO ATM'!$A$2:$C$817,3,0)</f>
        <v>SUR</v>
      </c>
      <c r="B25" s="4">
        <v>356</v>
      </c>
      <c r="C25" s="4" t="str">
        <f>VLOOKUP(B25,'[1]LISTADO ATM'!$A$2:$B$916,2,0)</f>
        <v xml:space="preserve">ATM Estación Sigma (San Cristóbal) </v>
      </c>
      <c r="D25" s="16" t="s">
        <v>18</v>
      </c>
      <c r="E25" s="14">
        <v>335800062</v>
      </c>
    </row>
    <row r="26" spans="1:5" ht="18" x14ac:dyDescent="0.25">
      <c r="A26" s="10" t="str">
        <f>VLOOKUP(B26,'[1]LISTADO ATM'!$A$2:$C$817,3,0)</f>
        <v>NORTE</v>
      </c>
      <c r="B26" s="4">
        <v>712</v>
      </c>
      <c r="C26" s="4" t="str">
        <f>VLOOKUP(B26,'[1]LISTADO ATM'!$A$2:$B$916,2,0)</f>
        <v xml:space="preserve">ATM Oficina Imbert </v>
      </c>
      <c r="D26" s="16" t="s">
        <v>18</v>
      </c>
      <c r="E26" s="14">
        <v>335798755</v>
      </c>
    </row>
    <row r="27" spans="1:5" ht="18" x14ac:dyDescent="0.25">
      <c r="A27" s="10" t="str">
        <f>VLOOKUP(B27,'[1]LISTADO ATM'!$A$2:$C$817,3,0)</f>
        <v>ESTE</v>
      </c>
      <c r="B27" s="4">
        <v>293</v>
      </c>
      <c r="C27" s="4" t="str">
        <f>VLOOKUP(B27,'[1]LISTADO ATM'!$A$2:$B$916,2,0)</f>
        <v xml:space="preserve">ATM S/M Nueva Visión (San Pedro) </v>
      </c>
      <c r="D27" s="16" t="s">
        <v>18</v>
      </c>
      <c r="E27" s="14">
        <v>335800430</v>
      </c>
    </row>
    <row r="28" spans="1:5" ht="18" x14ac:dyDescent="0.25">
      <c r="A28" s="10" t="str">
        <f>VLOOKUP(B28,'[1]LISTADO ATM'!$A$2:$C$817,3,0)</f>
        <v>DISTRITO NACIONAL</v>
      </c>
      <c r="B28" s="4">
        <v>745</v>
      </c>
      <c r="C28" s="4" t="str">
        <f>VLOOKUP(B28,'[1]LISTADO ATM'!$A$2:$B$916,2,0)</f>
        <v xml:space="preserve">ATM Oficina Ave. Duarte </v>
      </c>
      <c r="D28" s="16" t="s">
        <v>18</v>
      </c>
      <c r="E28" s="14">
        <v>335800715</v>
      </c>
    </row>
    <row r="29" spans="1:5" ht="18" x14ac:dyDescent="0.25">
      <c r="A29" s="10" t="str">
        <f>VLOOKUP(B29,'[1]LISTADO ATM'!$A$2:$C$817,3,0)</f>
        <v>DISTRITO NACIONAL</v>
      </c>
      <c r="B29" s="4">
        <v>244</v>
      </c>
      <c r="C29" s="4" t="str">
        <f>VLOOKUP(B29,'[1]LISTADO ATM'!$A$2:$B$916,2,0)</f>
        <v xml:space="preserve">ATM Ministerio de Hacienda (antiguo Finanzas) </v>
      </c>
      <c r="D29" s="16" t="s">
        <v>18</v>
      </c>
      <c r="E29" s="14">
        <v>335800650</v>
      </c>
    </row>
    <row r="30" spans="1:5" ht="18" x14ac:dyDescent="0.25">
      <c r="A30" s="10" t="str">
        <f>VLOOKUP(B30,'[1]LISTADO ATM'!$A$2:$C$817,3,0)</f>
        <v>SUR</v>
      </c>
      <c r="B30" s="4">
        <v>249</v>
      </c>
      <c r="C30" s="4" t="str">
        <f>VLOOKUP(B30,'[1]LISTADO ATM'!$A$2:$B$916,2,0)</f>
        <v xml:space="preserve">ATM Banco Agrícola Neiba </v>
      </c>
      <c r="D30" s="16" t="s">
        <v>18</v>
      </c>
      <c r="E30" s="14">
        <v>335798801</v>
      </c>
    </row>
    <row r="31" spans="1:5" ht="18" x14ac:dyDescent="0.25">
      <c r="A31" s="10" t="str">
        <f>VLOOKUP(B31,'[1]LISTADO ATM'!$A$2:$C$817,3,0)</f>
        <v>SUR</v>
      </c>
      <c r="B31" s="4">
        <v>677</v>
      </c>
      <c r="C31" s="4" t="str">
        <f>VLOOKUP(B31,'[1]LISTADO ATM'!$A$2:$B$916,2,0)</f>
        <v>ATM PBG Villa Jaragua</v>
      </c>
      <c r="D31" s="16" t="s">
        <v>18</v>
      </c>
      <c r="E31" s="14">
        <v>335798832</v>
      </c>
    </row>
    <row r="32" spans="1:5" ht="18" x14ac:dyDescent="0.25">
      <c r="A32" s="10" t="str">
        <f>VLOOKUP(B32,'[1]LISTADO ATM'!$A$2:$C$817,3,0)</f>
        <v>DISTRITO NACIONAL</v>
      </c>
      <c r="B32" s="4">
        <v>416</v>
      </c>
      <c r="C32" s="4" t="str">
        <f>VLOOKUP(B32,'[1]LISTADO ATM'!$A$2:$B$916,2,0)</f>
        <v xml:space="preserve">ATM Autobanco San Martín II </v>
      </c>
      <c r="D32" s="16" t="s">
        <v>18</v>
      </c>
      <c r="E32" s="14">
        <v>335799723</v>
      </c>
    </row>
    <row r="33" spans="1:5" ht="18" x14ac:dyDescent="0.25">
      <c r="A33" s="10" t="str">
        <f>VLOOKUP(B33,'[1]LISTADO ATM'!$A$2:$C$817,3,0)</f>
        <v>DISTRITO NACIONAL</v>
      </c>
      <c r="B33" s="4">
        <v>574</v>
      </c>
      <c r="C33" s="4" t="str">
        <f>VLOOKUP(B33,'[1]LISTADO ATM'!$A$2:$B$916,2,0)</f>
        <v xml:space="preserve">ATM Club Obras Públicas </v>
      </c>
      <c r="D33" s="16" t="s">
        <v>18</v>
      </c>
      <c r="E33" s="14">
        <v>335799882</v>
      </c>
    </row>
    <row r="34" spans="1:5" ht="18" x14ac:dyDescent="0.25">
      <c r="A34" s="10" t="str">
        <f>VLOOKUP(B34,'[1]LISTADO ATM'!$A$2:$C$817,3,0)</f>
        <v>DISTRITO NACIONAL</v>
      </c>
      <c r="B34" s="4">
        <v>618</v>
      </c>
      <c r="C34" s="4" t="str">
        <f>VLOOKUP(B34,'[1]LISTADO ATM'!$A$2:$B$916,2,0)</f>
        <v xml:space="preserve">ATM Bienes Nacionales </v>
      </c>
      <c r="D34" s="16" t="s">
        <v>18</v>
      </c>
      <c r="E34" s="14">
        <v>335800065</v>
      </c>
    </row>
    <row r="35" spans="1:5" ht="18" x14ac:dyDescent="0.25">
      <c r="A35" s="10" t="str">
        <f>VLOOKUP(B35,'[1]LISTADO ATM'!$A$2:$C$817,3,0)</f>
        <v>DISTRITO NACIONAL</v>
      </c>
      <c r="B35" s="4">
        <v>549</v>
      </c>
      <c r="C35" s="4" t="str">
        <f>VLOOKUP(B35,'[1]LISTADO ATM'!$A$2:$B$916,2,0)</f>
        <v xml:space="preserve">ATM Ministerio de Turismo (Oficinas Gubernamentales) </v>
      </c>
      <c r="D35" s="16" t="s">
        <v>18</v>
      </c>
      <c r="E35" s="14">
        <v>335800085</v>
      </c>
    </row>
    <row r="36" spans="1:5" ht="18" x14ac:dyDescent="0.25">
      <c r="A36" s="10" t="str">
        <f>VLOOKUP(B36,'[1]LISTADO ATM'!$A$2:$C$817,3,0)</f>
        <v>DISTRITO NACIONAL</v>
      </c>
      <c r="B36" s="4">
        <v>993</v>
      </c>
      <c r="C36" s="4" t="str">
        <f>VLOOKUP(B36,'[1]LISTADO ATM'!$A$2:$B$916,2,0)</f>
        <v xml:space="preserve">ATM Centro Medico Integral II </v>
      </c>
      <c r="D36" s="16" t="s">
        <v>18</v>
      </c>
      <c r="E36" s="14">
        <v>335800092</v>
      </c>
    </row>
    <row r="37" spans="1:5" ht="18" x14ac:dyDescent="0.25">
      <c r="A37" s="10" t="str">
        <f>VLOOKUP(B37,'[1]LISTADO ATM'!$A$2:$C$817,3,0)</f>
        <v>DISTRITO NACIONAL</v>
      </c>
      <c r="B37" s="4">
        <v>887</v>
      </c>
      <c r="C37" s="4" t="str">
        <f>VLOOKUP(B37,'[1]LISTADO ATM'!$A$2:$B$916,2,0)</f>
        <v>ATM S/M Bravo Los Proceres</v>
      </c>
      <c r="D37" s="16" t="s">
        <v>18</v>
      </c>
      <c r="E37" s="14">
        <v>335800414</v>
      </c>
    </row>
    <row r="38" spans="1:5" ht="18" x14ac:dyDescent="0.25">
      <c r="A38" s="10" t="str">
        <f>VLOOKUP(B38,'[1]LISTADO ATM'!$A$2:$C$817,3,0)</f>
        <v>DISTRITO NACIONAL</v>
      </c>
      <c r="B38" s="4">
        <v>974</v>
      </c>
      <c r="C38" s="4" t="str">
        <f>VLOOKUP(B38,'[1]LISTADO ATM'!$A$2:$B$916,2,0)</f>
        <v xml:space="preserve">ATM S/M Nacional Ave. Lope de Vega </v>
      </c>
      <c r="D38" s="16" t="s">
        <v>18</v>
      </c>
      <c r="E38" s="14">
        <v>335800413</v>
      </c>
    </row>
    <row r="39" spans="1:5" ht="18" x14ac:dyDescent="0.25">
      <c r="A39" s="10" t="str">
        <f>VLOOKUP(B39,'[1]LISTADO ATM'!$A$2:$C$817,3,0)</f>
        <v>DISTRITO NACIONAL</v>
      </c>
      <c r="B39" s="4">
        <v>391</v>
      </c>
      <c r="C39" s="4" t="str">
        <f>VLOOKUP(B39,'[1]LISTADO ATM'!$A$2:$B$916,2,0)</f>
        <v xml:space="preserve">ATM S/M Jumbo Luperón </v>
      </c>
      <c r="D39" s="16" t="s">
        <v>18</v>
      </c>
      <c r="E39" s="14">
        <v>335800429</v>
      </c>
    </row>
    <row r="40" spans="1:5" ht="18" x14ac:dyDescent="0.25">
      <c r="A40" s="10" t="str">
        <f>VLOOKUP(B40,'[1]LISTADO ATM'!$A$2:$C$817,3,0)</f>
        <v>DISTRITO NACIONAL</v>
      </c>
      <c r="B40" s="4">
        <v>835</v>
      </c>
      <c r="C40" s="4" t="str">
        <f>VLOOKUP(B40,'[1]LISTADO ATM'!$A$2:$B$916,2,0)</f>
        <v xml:space="preserve">ATM UNP Megacentro </v>
      </c>
      <c r="D40" s="16" t="s">
        <v>18</v>
      </c>
      <c r="E40" s="14">
        <v>335801054</v>
      </c>
    </row>
    <row r="41" spans="1:5" ht="18" x14ac:dyDescent="0.25">
      <c r="A41" s="10" t="str">
        <f>VLOOKUP(B41,'[1]LISTADO ATM'!$A$2:$C$817,3,0)</f>
        <v>DISTRITO NACIONAL</v>
      </c>
      <c r="B41" s="4">
        <v>314</v>
      </c>
      <c r="C41" s="4" t="str">
        <f>VLOOKUP(B41,'[1]LISTADO ATM'!$A$2:$B$916,2,0)</f>
        <v xml:space="preserve">ATM UNP Cambita Garabito (San Cristóbal) </v>
      </c>
      <c r="D41" s="16" t="s">
        <v>18</v>
      </c>
      <c r="E41" s="26">
        <v>335798826</v>
      </c>
    </row>
    <row r="42" spans="1:5" ht="18" x14ac:dyDescent="0.25">
      <c r="A42" s="10" t="str">
        <f>VLOOKUP(B42,'[1]LISTADO ATM'!$A$2:$C$817,3,0)</f>
        <v>NORTE</v>
      </c>
      <c r="B42" s="4">
        <v>282</v>
      </c>
      <c r="C42" s="4" t="str">
        <f>VLOOKUP(B42,'[1]LISTADO ATM'!$A$2:$B$916,2,0)</f>
        <v xml:space="preserve">ATM Autobanco Nibaje </v>
      </c>
      <c r="D42" s="16" t="s">
        <v>18</v>
      </c>
      <c r="E42" s="14">
        <v>335799928</v>
      </c>
    </row>
    <row r="43" spans="1:5" ht="18" x14ac:dyDescent="0.25">
      <c r="A43" s="10" t="str">
        <f>VLOOKUP(B43,'[1]LISTADO ATM'!$A$2:$C$817,3,0)</f>
        <v>DISTRITO NACIONAL</v>
      </c>
      <c r="B43" s="4">
        <v>906</v>
      </c>
      <c r="C43" s="4" t="str">
        <f>VLOOKUP(B43,'[1]LISTADO ATM'!$A$2:$B$916,2,0)</f>
        <v xml:space="preserve">ATM MESCYT  </v>
      </c>
      <c r="D43" s="16" t="s">
        <v>18</v>
      </c>
      <c r="E43" s="14">
        <v>335800422</v>
      </c>
    </row>
    <row r="44" spans="1:5" ht="18" x14ac:dyDescent="0.25">
      <c r="A44" s="10" t="str">
        <f>VLOOKUP(B44,'[1]LISTADO ATM'!$A$2:$C$817,3,0)</f>
        <v>DISTRITO NACIONAL</v>
      </c>
      <c r="B44" s="4">
        <v>415</v>
      </c>
      <c r="C44" s="4" t="str">
        <f>VLOOKUP(B44,'[1]LISTADO ATM'!$A$2:$B$916,2,0)</f>
        <v xml:space="preserve">ATM Autobanco San Martín I </v>
      </c>
      <c r="D44" s="16" t="s">
        <v>18</v>
      </c>
      <c r="E44" s="14">
        <v>335800428</v>
      </c>
    </row>
    <row r="45" spans="1:5" ht="18" x14ac:dyDescent="0.25">
      <c r="A45" s="10" t="str">
        <f>VLOOKUP(B45,'[1]LISTADO ATM'!$A$2:$C$817,3,0)</f>
        <v>DISTRITO NACIONAL</v>
      </c>
      <c r="B45" s="4">
        <v>302</v>
      </c>
      <c r="C45" s="4" t="str">
        <f>VLOOKUP(B45,'[1]LISTADO ATM'!$A$2:$B$916,2,0)</f>
        <v xml:space="preserve">ATM S/M Aprezio Los Mameyes  </v>
      </c>
      <c r="D45" s="16" t="s">
        <v>18</v>
      </c>
      <c r="E45" s="14">
        <v>335800717</v>
      </c>
    </row>
    <row r="46" spans="1:5" ht="18" x14ac:dyDescent="0.25">
      <c r="A46" s="10" t="str">
        <f>VLOOKUP(B46,'[1]LISTADO ATM'!$A$2:$C$817,3,0)</f>
        <v>DISTRITO NACIONAL</v>
      </c>
      <c r="B46" s="4">
        <v>240</v>
      </c>
      <c r="C46" s="4" t="str">
        <f>VLOOKUP(B46,'[1]LISTADO ATM'!$A$2:$B$916,2,0)</f>
        <v xml:space="preserve">ATM Oficina Carrefour I </v>
      </c>
      <c r="D46" s="16" t="s">
        <v>18</v>
      </c>
      <c r="E46" s="14">
        <v>335800639</v>
      </c>
    </row>
    <row r="47" spans="1:5" ht="18" x14ac:dyDescent="0.25">
      <c r="A47" s="10" t="str">
        <f>VLOOKUP(B47,'[1]LISTADO ATM'!$A$2:$C$817,3,0)</f>
        <v>DISTRITO NACIONAL</v>
      </c>
      <c r="B47" s="4">
        <v>485</v>
      </c>
      <c r="C47" s="4" t="str">
        <f>VLOOKUP(B47,'[1]LISTADO ATM'!$A$2:$B$916,2,0)</f>
        <v xml:space="preserve">ATM CEDIMAT </v>
      </c>
      <c r="D47" s="16" t="s">
        <v>18</v>
      </c>
      <c r="E47" s="14">
        <v>335800805</v>
      </c>
    </row>
    <row r="48" spans="1:5" ht="18" x14ac:dyDescent="0.25">
      <c r="A48" s="10" t="str">
        <f>VLOOKUP(B48,'[1]LISTADO ATM'!$A$2:$C$817,3,0)</f>
        <v>NORTE</v>
      </c>
      <c r="B48" s="4">
        <v>538</v>
      </c>
      <c r="C48" s="4" t="str">
        <f>VLOOKUP(B48,'[1]LISTADO ATM'!$A$2:$B$916,2,0)</f>
        <v>ATM  Autoservicio San Fco. Macorís</v>
      </c>
      <c r="D48" s="16" t="s">
        <v>18</v>
      </c>
      <c r="E48" s="14">
        <v>335800850</v>
      </c>
    </row>
    <row r="49" spans="1:5" ht="18" x14ac:dyDescent="0.25">
      <c r="A49" s="10" t="str">
        <f>VLOOKUP(B49,'[1]LISTADO ATM'!$A$2:$C$817,3,0)</f>
        <v>DISTRITO NACIONAL</v>
      </c>
      <c r="B49" s="4">
        <v>938</v>
      </c>
      <c r="C49" s="4" t="str">
        <f>VLOOKUP(B49,'[1]LISTADO ATM'!$A$2:$B$916,2,0)</f>
        <v xml:space="preserve">ATM Autobanco Oficina Filadelfia Plaza </v>
      </c>
      <c r="D49" s="16" t="s">
        <v>18</v>
      </c>
      <c r="E49" s="14">
        <v>335798760</v>
      </c>
    </row>
    <row r="50" spans="1:5" ht="18" x14ac:dyDescent="0.25">
      <c r="A50" s="10" t="str">
        <f>VLOOKUP(B50,'[1]LISTADO ATM'!$A$2:$C$817,3,0)</f>
        <v>DISTRITO NACIONAL</v>
      </c>
      <c r="B50" s="4">
        <v>540</v>
      </c>
      <c r="C50" s="4" t="str">
        <f>VLOOKUP(B50,'[1]LISTADO ATM'!$A$2:$B$916,2,0)</f>
        <v xml:space="preserve">ATM Autoservicio Sambil I </v>
      </c>
      <c r="D50" s="16" t="s">
        <v>18</v>
      </c>
      <c r="E50" s="14">
        <v>335799634</v>
      </c>
    </row>
    <row r="51" spans="1:5" ht="18" x14ac:dyDescent="0.25">
      <c r="A51" s="10" t="str">
        <f>VLOOKUP(B51,'[1]LISTADO ATM'!$A$2:$C$817,3,0)</f>
        <v>DISTRITO NACIONAL</v>
      </c>
      <c r="B51" s="4">
        <v>734</v>
      </c>
      <c r="C51" s="4" t="str">
        <f>VLOOKUP(B51,'[1]LISTADO ATM'!$A$2:$B$916,2,0)</f>
        <v xml:space="preserve">ATM Oficina Independencia I </v>
      </c>
      <c r="D51" s="16" t="s">
        <v>18</v>
      </c>
      <c r="E51" s="14">
        <v>335800056</v>
      </c>
    </row>
    <row r="52" spans="1:5" ht="18" x14ac:dyDescent="0.25">
      <c r="A52" s="10" t="str">
        <f>VLOOKUP(B52,'[1]LISTADO ATM'!$A$2:$C$817,3,0)</f>
        <v>DISTRITO NACIONAL</v>
      </c>
      <c r="B52" s="4">
        <v>527</v>
      </c>
      <c r="C52" s="4" t="str">
        <f>VLOOKUP(B52,'[1]LISTADO ATM'!$A$2:$B$916,2,0)</f>
        <v>ATM Oficina Zona Oriental II</v>
      </c>
      <c r="D52" s="16" t="s">
        <v>18</v>
      </c>
      <c r="E52" s="14">
        <v>335798819</v>
      </c>
    </row>
    <row r="53" spans="1:5" ht="18" x14ac:dyDescent="0.25">
      <c r="A53" s="10" t="str">
        <f>VLOOKUP(B53,'[1]LISTADO ATM'!$A$2:$C$817,3,0)</f>
        <v>DISTRITO NACIONAL</v>
      </c>
      <c r="B53" s="4">
        <v>896</v>
      </c>
      <c r="C53" s="4" t="str">
        <f>VLOOKUP(B53,'[1]LISTADO ATM'!$A$2:$B$916,2,0)</f>
        <v xml:space="preserve">ATM Campamento Militar 16 de Agosto I </v>
      </c>
      <c r="D53" s="16" t="s">
        <v>18</v>
      </c>
      <c r="E53" s="14">
        <v>335799670</v>
      </c>
    </row>
    <row r="54" spans="1:5" ht="18" x14ac:dyDescent="0.25">
      <c r="A54" s="10" t="str">
        <f>VLOOKUP(B54,'[1]LISTADO ATM'!$A$2:$C$817,3,0)</f>
        <v>DISTRITO NACIONAL</v>
      </c>
      <c r="B54" s="4">
        <v>583</v>
      </c>
      <c r="C54" s="4" t="str">
        <f>VLOOKUP(B54,'[1]LISTADO ATM'!$A$2:$B$916,2,0)</f>
        <v xml:space="preserve">ATM Ministerio Fuerzas Armadas I </v>
      </c>
      <c r="D54" s="16" t="s">
        <v>18</v>
      </c>
      <c r="E54" s="14">
        <v>335800419</v>
      </c>
    </row>
    <row r="55" spans="1:5" ht="18" x14ac:dyDescent="0.25">
      <c r="A55" s="10" t="str">
        <f>VLOOKUP(B55,'[1]LISTADO ATM'!$A$2:$C$817,3,0)</f>
        <v>DISTRITO NACIONAL</v>
      </c>
      <c r="B55" s="4">
        <v>541</v>
      </c>
      <c r="C55" s="4" t="str">
        <f>VLOOKUP(B55,'[1]LISTADO ATM'!$A$2:$B$916,2,0)</f>
        <v xml:space="preserve">ATM Oficina Sambil II </v>
      </c>
      <c r="D55" s="16" t="s">
        <v>18</v>
      </c>
      <c r="E55" s="14">
        <v>335800584</v>
      </c>
    </row>
    <row r="56" spans="1:5" ht="18" x14ac:dyDescent="0.25">
      <c r="A56" s="10" t="str">
        <f>VLOOKUP(B56,'[1]LISTADO ATM'!$A$2:$C$817,3,0)</f>
        <v>ESTE</v>
      </c>
      <c r="B56" s="4">
        <v>1</v>
      </c>
      <c r="C56" s="4" t="str">
        <f>VLOOKUP(B56,'[1]LISTADO ATM'!$A$2:$B$916,2,0)</f>
        <v>ATM S/M San Rafael del Yuma</v>
      </c>
      <c r="D56" s="16" t="s">
        <v>18</v>
      </c>
      <c r="E56" s="14">
        <v>335801200</v>
      </c>
    </row>
    <row r="57" spans="1:5" ht="18" x14ac:dyDescent="0.25">
      <c r="A57" s="10" t="str">
        <f>VLOOKUP(B57,'[1]LISTADO ATM'!$A$2:$C$817,3,0)</f>
        <v>NORTE</v>
      </c>
      <c r="B57" s="4">
        <v>649</v>
      </c>
      <c r="C57" s="4" t="str">
        <f>VLOOKUP(B57,'[1]LISTADO ATM'!$A$2:$B$916,2,0)</f>
        <v xml:space="preserve">ATM Oficina Galería 56 (San Francisco de Macorís) </v>
      </c>
      <c r="D57" s="16" t="s">
        <v>18</v>
      </c>
      <c r="E57" s="14">
        <v>335801499</v>
      </c>
    </row>
    <row r="58" spans="1:5" ht="18" x14ac:dyDescent="0.25">
      <c r="A58" s="10" t="str">
        <f>VLOOKUP(B58,'[1]LISTADO ATM'!$A$2:$C$817,3,0)</f>
        <v>ESTE</v>
      </c>
      <c r="B58" s="4">
        <v>158</v>
      </c>
      <c r="C58" s="4" t="str">
        <f>VLOOKUP(B58,'[1]LISTADO ATM'!$A$2:$B$916,2,0)</f>
        <v xml:space="preserve">ATM Oficina Romana Norte </v>
      </c>
      <c r="D58" s="16" t="s">
        <v>18</v>
      </c>
      <c r="E58" s="14">
        <v>335801619</v>
      </c>
    </row>
    <row r="59" spans="1:5" ht="18" x14ac:dyDescent="0.25">
      <c r="A59" s="10" t="str">
        <f>VLOOKUP(B59,'[1]LISTADO ATM'!$A$2:$C$817,3,0)</f>
        <v>DISTRITO NACIONAL</v>
      </c>
      <c r="B59" s="4">
        <v>816</v>
      </c>
      <c r="C59" s="4" t="str">
        <f>VLOOKUP(B59,'[1]LISTADO ATM'!$A$2:$B$916,2,0)</f>
        <v xml:space="preserve">ATM Oficina Pedro Brand </v>
      </c>
      <c r="D59" s="16" t="s">
        <v>18</v>
      </c>
      <c r="E59" s="14">
        <v>335800423</v>
      </c>
    </row>
    <row r="60" spans="1:5" ht="18" x14ac:dyDescent="0.25">
      <c r="A60" s="10" t="str">
        <f>VLOOKUP(B60,'[1]LISTADO ATM'!$A$2:$C$817,3,0)</f>
        <v>DISTRITO NACIONAL</v>
      </c>
      <c r="B60" s="4">
        <v>593</v>
      </c>
      <c r="C60" s="4" t="str">
        <f>VLOOKUP(B60,'[1]LISTADO ATM'!$A$2:$B$916,2,0)</f>
        <v xml:space="preserve">ATM Ministerio Fuerzas Armadas II </v>
      </c>
      <c r="D60" s="16" t="s">
        <v>18</v>
      </c>
      <c r="E60" s="14">
        <v>335800424</v>
      </c>
    </row>
    <row r="61" spans="1:5" ht="18" x14ac:dyDescent="0.25">
      <c r="A61" s="10" t="str">
        <f>VLOOKUP(B61,'[1]LISTADO ATM'!$A$2:$C$817,3,0)</f>
        <v>DISTRITO NACIONAL</v>
      </c>
      <c r="B61" s="4">
        <v>183</v>
      </c>
      <c r="C61" s="4" t="str">
        <f>VLOOKUP(B61,'[1]LISTADO ATM'!$A$2:$B$916,2,0)</f>
        <v>ATM Estación Nativa Km. 22 Aut. Duarte.</v>
      </c>
      <c r="D61" s="16" t="s">
        <v>18</v>
      </c>
      <c r="E61" s="29">
        <v>335800854</v>
      </c>
    </row>
    <row r="62" spans="1:5" ht="18" x14ac:dyDescent="0.25">
      <c r="A62" s="10" t="str">
        <f>VLOOKUP(B62,'[1]LISTADO ATM'!$A$2:$C$817,3,0)</f>
        <v>DISTRITO NACIONAL</v>
      </c>
      <c r="B62" s="4">
        <v>566</v>
      </c>
      <c r="C62" s="4" t="str">
        <f>VLOOKUP(B62,'[1]LISTADO ATM'!$A$2:$B$916,2,0)</f>
        <v xml:space="preserve">ATM Hiper Olé Aut. Duarte </v>
      </c>
      <c r="D62" s="16" t="s">
        <v>18</v>
      </c>
      <c r="E62" s="29">
        <v>335801209</v>
      </c>
    </row>
    <row r="63" spans="1:5" ht="18" x14ac:dyDescent="0.25">
      <c r="A63" s="10" t="str">
        <f>VLOOKUP(B63,'[1]LISTADO ATM'!$A$2:$C$817,3,0)</f>
        <v>NORTE</v>
      </c>
      <c r="B63" s="4">
        <v>888</v>
      </c>
      <c r="C63" s="4" t="str">
        <f>VLOOKUP(B63,'[1]LISTADO ATM'!$A$2:$B$916,2,0)</f>
        <v>ATM Oficina galeria 56 II (SFM)</v>
      </c>
      <c r="D63" s="16" t="s">
        <v>18</v>
      </c>
      <c r="E63" s="29">
        <v>335801246</v>
      </c>
    </row>
    <row r="64" spans="1:5" ht="18" x14ac:dyDescent="0.25">
      <c r="A64" s="10" t="str">
        <f>VLOOKUP(B64,'[1]LISTADO ATM'!$A$2:$C$817,3,0)</f>
        <v>DISTRITO NACIONAL</v>
      </c>
      <c r="B64" s="52">
        <v>542</v>
      </c>
      <c r="C64" s="4" t="str">
        <f>VLOOKUP(B64,'[1]LISTADO ATM'!$A$2:$B$916,2,0)</f>
        <v>ATM S/M la Cadena Carretera Mella</v>
      </c>
      <c r="D64" s="16" t="s">
        <v>18</v>
      </c>
      <c r="E64" s="14">
        <v>335800686</v>
      </c>
    </row>
    <row r="65" spans="1:5" ht="18.75" thickBot="1" x14ac:dyDescent="0.3">
      <c r="A65" s="7" t="s">
        <v>12</v>
      </c>
      <c r="B65" s="15">
        <f>COUNT(B9:B64)</f>
        <v>56</v>
      </c>
      <c r="C65" s="45"/>
      <c r="D65" s="46"/>
      <c r="E65" s="47"/>
    </row>
    <row r="66" spans="1:5" ht="15.75" thickBot="1" x14ac:dyDescent="0.3">
      <c r="E66" s="9"/>
    </row>
    <row r="67" spans="1:5" ht="18.75" thickBot="1" x14ac:dyDescent="0.3">
      <c r="A67" s="36" t="s">
        <v>10</v>
      </c>
      <c r="B67" s="37"/>
      <c r="C67" s="37"/>
      <c r="D67" s="37"/>
      <c r="E67" s="38"/>
    </row>
    <row r="68" spans="1:5" ht="18" x14ac:dyDescent="0.25">
      <c r="A68" s="2" t="s">
        <v>5</v>
      </c>
      <c r="B68" s="2" t="s">
        <v>6</v>
      </c>
      <c r="C68" s="3" t="s">
        <v>7</v>
      </c>
      <c r="D68" s="3" t="s">
        <v>8</v>
      </c>
      <c r="E68" s="2" t="s">
        <v>9</v>
      </c>
    </row>
    <row r="69" spans="1:5" ht="18" x14ac:dyDescent="0.25">
      <c r="A69" s="10" t="str">
        <f>VLOOKUP(B69,'[1]LISTADO ATM'!$A$2:$C$817,3,0)</f>
        <v>DISTRITO NACIONAL</v>
      </c>
      <c r="B69" s="4">
        <v>658</v>
      </c>
      <c r="C69" s="10" t="str">
        <f>VLOOKUP(B69,'[1]LISTADO ATM'!$A$2:$B$816,2,0)</f>
        <v>ATM Cámara de Cuentas</v>
      </c>
      <c r="D69" s="11" t="s">
        <v>11</v>
      </c>
      <c r="E69" s="14">
        <v>335797917</v>
      </c>
    </row>
    <row r="70" spans="1:5" ht="18" x14ac:dyDescent="0.25">
      <c r="A70" s="10" t="str">
        <f>VLOOKUP(B70,'[1]LISTADO ATM'!$A$2:$C$817,3,0)</f>
        <v>NORTE</v>
      </c>
      <c r="B70" s="4">
        <v>944</v>
      </c>
      <c r="C70" s="10" t="str">
        <f>VLOOKUP(B70,'[1]LISTADO ATM'!$A$2:$B$816,2,0)</f>
        <v xml:space="preserve">ATM UNP Mao </v>
      </c>
      <c r="D70" s="11" t="s">
        <v>11</v>
      </c>
      <c r="E70" s="14">
        <v>335800886</v>
      </c>
    </row>
    <row r="71" spans="1:5" ht="18" x14ac:dyDescent="0.25">
      <c r="A71" s="10" t="str">
        <f>VLOOKUP(B71,'[1]LISTADO ATM'!$A$2:$C$817,3,0)</f>
        <v>DISTRITO NACIONAL</v>
      </c>
      <c r="B71" s="4">
        <v>988</v>
      </c>
      <c r="C71" s="10" t="str">
        <f>VLOOKUP(B71,'[1]LISTADO ATM'!$A$2:$B$816,2,0)</f>
        <v xml:space="preserve">ATM Estación Sigma 27 de Febrero </v>
      </c>
      <c r="D71" s="11" t="s">
        <v>11</v>
      </c>
      <c r="E71" s="14">
        <v>335801503</v>
      </c>
    </row>
    <row r="72" spans="1:5" ht="18" x14ac:dyDescent="0.25">
      <c r="A72" s="10" t="str">
        <f>VLOOKUP(B72,'[1]LISTADO ATM'!$A$2:$C$817,3,0)</f>
        <v>DISTRITO NACIONAL</v>
      </c>
      <c r="B72" s="4">
        <v>551</v>
      </c>
      <c r="C72" s="10" t="str">
        <f>VLOOKUP(B72,'[1]LISTADO ATM'!$A$2:$B$816,2,0)</f>
        <v xml:space="preserve">ATM Oficina Padre Castellanos </v>
      </c>
      <c r="D72" s="11" t="s">
        <v>11</v>
      </c>
      <c r="E72" s="14">
        <v>335801612</v>
      </c>
    </row>
    <row r="73" spans="1:5" ht="18" x14ac:dyDescent="0.25">
      <c r="A73" s="10" t="str">
        <f>VLOOKUP(B73,'[1]LISTADO ATM'!$A$2:$C$817,3,0)</f>
        <v>SUR</v>
      </c>
      <c r="B73" s="4">
        <v>880</v>
      </c>
      <c r="C73" s="10" t="str">
        <f>VLOOKUP(B73,'[1]LISTADO ATM'!$A$2:$B$816,2,0)</f>
        <v xml:space="preserve">ATM Autoservicio Barahona II </v>
      </c>
      <c r="D73" s="11" t="s">
        <v>11</v>
      </c>
      <c r="E73" s="14">
        <v>335801728</v>
      </c>
    </row>
    <row r="74" spans="1:5" ht="18" x14ac:dyDescent="0.25">
      <c r="A74" s="10" t="str">
        <f>VLOOKUP(B74,'[1]LISTADO ATM'!$A$2:$C$817,3,0)</f>
        <v>SUR</v>
      </c>
      <c r="B74" s="4">
        <v>301</v>
      </c>
      <c r="C74" s="10" t="str">
        <f>VLOOKUP(B74,'[1]LISTADO ATM'!$A$2:$B$816,2,0)</f>
        <v xml:space="preserve">ATM UNP Alfa y Omega (Barahona) </v>
      </c>
      <c r="D74" s="11" t="s">
        <v>11</v>
      </c>
      <c r="E74" s="14">
        <v>335801721</v>
      </c>
    </row>
    <row r="75" spans="1:5" ht="18" x14ac:dyDescent="0.25">
      <c r="A75" s="10" t="str">
        <f>VLOOKUP(B75,'[1]LISTADO ATM'!$A$2:$C$817,3,0)</f>
        <v>SUR</v>
      </c>
      <c r="B75" s="4">
        <v>512</v>
      </c>
      <c r="C75" s="10" t="str">
        <f>VLOOKUP(B75,'[1]LISTADO ATM'!$A$2:$B$816,2,0)</f>
        <v>ATM Plaza Jesús Ferreira</v>
      </c>
      <c r="D75" s="11" t="s">
        <v>11</v>
      </c>
      <c r="E75" s="14">
        <v>335801714</v>
      </c>
    </row>
    <row r="76" spans="1:5" ht="18" x14ac:dyDescent="0.25">
      <c r="A76" s="10" t="str">
        <f>VLOOKUP(B76,'[1]LISTADO ATM'!$A$2:$C$817,3,0)</f>
        <v>ESTE</v>
      </c>
      <c r="B76" s="4">
        <v>772</v>
      </c>
      <c r="C76" s="10" t="str">
        <f>VLOOKUP(B76,'[1]LISTADO ATM'!$A$2:$B$816,2,0)</f>
        <v xml:space="preserve">ATM UNP Yamasá </v>
      </c>
      <c r="D76" s="11" t="s">
        <v>11</v>
      </c>
      <c r="E76" s="53">
        <v>335801864</v>
      </c>
    </row>
    <row r="77" spans="1:5" ht="18" x14ac:dyDescent="0.25">
      <c r="A77" s="10" t="str">
        <f>VLOOKUP(B77,'[1]LISTADO ATM'!$A$2:$C$817,3,0)</f>
        <v>DISTRITO NACIONAL</v>
      </c>
      <c r="B77" s="4">
        <v>377</v>
      </c>
      <c r="C77" s="10" t="str">
        <f>VLOOKUP(B77,'[1]LISTADO ATM'!$A$2:$B$816,2,0)</f>
        <v>ATM Estación del Metro Eduardo Brito</v>
      </c>
      <c r="D77" s="11" t="s">
        <v>11</v>
      </c>
      <c r="E77" s="14">
        <v>335801865</v>
      </c>
    </row>
    <row r="78" spans="1:5" ht="18" x14ac:dyDescent="0.25">
      <c r="A78" s="10" t="str">
        <f>VLOOKUP(B78,'[1]LISTADO ATM'!$A$2:$C$817,3,0)</f>
        <v>SUR</v>
      </c>
      <c r="B78" s="4">
        <v>45</v>
      </c>
      <c r="C78" s="10" t="str">
        <f>VLOOKUP(B78,'[1]LISTADO ATM'!$A$2:$B$816,2,0)</f>
        <v xml:space="preserve">ATM Oficina Tamayo </v>
      </c>
      <c r="D78" s="11" t="s">
        <v>11</v>
      </c>
      <c r="E78" s="14">
        <v>335801868</v>
      </c>
    </row>
    <row r="79" spans="1:5" ht="18" x14ac:dyDescent="0.25">
      <c r="A79" s="10" t="str">
        <f>VLOOKUP(B79,'[1]LISTADO ATM'!$A$2:$C$817,3,0)</f>
        <v>NORTE</v>
      </c>
      <c r="B79" s="4">
        <v>605</v>
      </c>
      <c r="C79" s="10" t="str">
        <f>VLOOKUP(B79,'[1]LISTADO ATM'!$A$2:$B$816,2,0)</f>
        <v xml:space="preserve">ATM Oficina Bonao I </v>
      </c>
      <c r="D79" s="11" t="s">
        <v>11</v>
      </c>
      <c r="E79" s="14">
        <v>335801869</v>
      </c>
    </row>
    <row r="80" spans="1:5" ht="18" x14ac:dyDescent="0.25">
      <c r="A80" s="10" t="str">
        <f>VLOOKUP(B80,'[1]LISTADO ATM'!$A$2:$C$817,3,0)</f>
        <v>DISTRITO NACIONAL</v>
      </c>
      <c r="B80" s="4">
        <v>561</v>
      </c>
      <c r="C80" s="10" t="str">
        <f>VLOOKUP(B80,'[1]LISTADO ATM'!$A$2:$B$816,2,0)</f>
        <v xml:space="preserve">ATM Comando Regional P.N. S.D. Este </v>
      </c>
      <c r="D80" s="11" t="s">
        <v>11</v>
      </c>
      <c r="E80" s="14">
        <v>335801871</v>
      </c>
    </row>
    <row r="81" spans="1:5" ht="18" x14ac:dyDescent="0.25">
      <c r="A81" s="10" t="str">
        <f>VLOOKUP(B81,'[1]LISTADO ATM'!$A$2:$C$817,3,0)</f>
        <v>DISTRITO NACIONAL</v>
      </c>
      <c r="B81" s="4">
        <v>20</v>
      </c>
      <c r="C81" s="10" t="str">
        <f>VLOOKUP(B81,'[1]LISTADO ATM'!$A$2:$B$816,2,0)</f>
        <v>ATM S/M Aprezio Las Palmas</v>
      </c>
      <c r="D81" s="11" t="s">
        <v>11</v>
      </c>
      <c r="E81" s="14">
        <v>335801872</v>
      </c>
    </row>
    <row r="82" spans="1:5" ht="18" x14ac:dyDescent="0.25">
      <c r="A82" s="10" t="str">
        <f>VLOOKUP(B82,'[1]LISTADO ATM'!$A$2:$C$817,3,0)</f>
        <v>DISTRITO NACIONAL</v>
      </c>
      <c r="B82" s="4">
        <v>980</v>
      </c>
      <c r="C82" s="10" t="str">
        <f>VLOOKUP(B82,'[1]LISTADO ATM'!$A$2:$B$816,2,0)</f>
        <v xml:space="preserve">ATM Oficina Bella Vista Mall II </v>
      </c>
      <c r="D82" s="11" t="s">
        <v>11</v>
      </c>
      <c r="E82" s="53">
        <v>335801873</v>
      </c>
    </row>
    <row r="83" spans="1:5" ht="18.75" thickBot="1" x14ac:dyDescent="0.3">
      <c r="A83" s="12" t="s">
        <v>12</v>
      </c>
      <c r="B83" s="15">
        <f>COUNT(B69:B82)</f>
        <v>14</v>
      </c>
      <c r="C83" s="25"/>
      <c r="D83" s="13"/>
      <c r="E83" s="13"/>
    </row>
    <row r="84" spans="1:5" ht="15.75" thickBot="1" x14ac:dyDescent="0.3">
      <c r="E84" s="9"/>
    </row>
    <row r="85" spans="1:5" ht="18.75" thickBot="1" x14ac:dyDescent="0.3">
      <c r="A85" s="36">
        <v>988</v>
      </c>
      <c r="B85" s="37"/>
      <c r="C85" s="37"/>
      <c r="D85" s="37"/>
      <c r="E85" s="38"/>
    </row>
    <row r="86" spans="1:5" ht="18" x14ac:dyDescent="0.25">
      <c r="A86" s="2" t="s">
        <v>5</v>
      </c>
      <c r="B86" s="2" t="s">
        <v>6</v>
      </c>
      <c r="C86" s="3" t="s">
        <v>7</v>
      </c>
      <c r="D86" s="3" t="s">
        <v>8</v>
      </c>
      <c r="E86" s="2" t="s">
        <v>9</v>
      </c>
    </row>
    <row r="87" spans="1:5" ht="18" x14ac:dyDescent="0.25">
      <c r="A87" s="10" t="str">
        <f>VLOOKUP(B87,'[1]LISTADO ATM'!$A$2:$C$817,3,0)</f>
        <v>DISTRITO NACIONAL</v>
      </c>
      <c r="B87" s="4">
        <v>971</v>
      </c>
      <c r="C87" s="10" t="str">
        <f>VLOOKUP(B87,'[1]LISTADO ATM'!$A$2:$B$816,2,0)</f>
        <v xml:space="preserve">ATM Club Banreservas I </v>
      </c>
      <c r="D87" s="27" t="s">
        <v>16</v>
      </c>
      <c r="E87" s="14">
        <v>335799837</v>
      </c>
    </row>
    <row r="88" spans="1:5" ht="18" x14ac:dyDescent="0.25">
      <c r="A88" s="10" t="str">
        <f>VLOOKUP(B88,'[1]LISTADO ATM'!$A$2:$C$817,3,0)</f>
        <v>DISTRITO NACIONAL</v>
      </c>
      <c r="B88" s="4">
        <v>935</v>
      </c>
      <c r="C88" s="10" t="str">
        <f>VLOOKUP(B88,'[1]LISTADO ATM'!$A$2:$B$816,2,0)</f>
        <v xml:space="preserve">ATM Oficina John F. Kennedy </v>
      </c>
      <c r="D88" s="27" t="s">
        <v>16</v>
      </c>
      <c r="E88" s="14">
        <v>335800649</v>
      </c>
    </row>
    <row r="89" spans="1:5" ht="18" x14ac:dyDescent="0.25">
      <c r="A89" s="10" t="str">
        <f>VLOOKUP(B89,'[1]LISTADO ATM'!$A$2:$C$817,3,0)</f>
        <v>DISTRITO NACIONAL</v>
      </c>
      <c r="B89" s="4">
        <v>580</v>
      </c>
      <c r="C89" s="10" t="str">
        <f>VLOOKUP(B89,'[1]LISTADO ATM'!$A$2:$B$816,2,0)</f>
        <v xml:space="preserve">ATM Edificio Propagas </v>
      </c>
      <c r="D89" s="28" t="s">
        <v>16</v>
      </c>
      <c r="E89" s="29">
        <v>335801451</v>
      </c>
    </row>
    <row r="90" spans="1:5" ht="18" x14ac:dyDescent="0.25">
      <c r="A90" s="10" t="str">
        <f>VLOOKUP(B90,'[1]LISTADO ATM'!$A$2:$C$817,3,0)</f>
        <v>DISTRITO NACIONAL</v>
      </c>
      <c r="B90" s="4">
        <v>769</v>
      </c>
      <c r="C90" s="10" t="str">
        <f>VLOOKUP(B90,'[1]LISTADO ATM'!$A$2:$B$816,2,0)</f>
        <v>ATM UNP Pablo Mella Morales</v>
      </c>
      <c r="D90" s="28" t="s">
        <v>16</v>
      </c>
      <c r="E90" s="29">
        <v>335801402</v>
      </c>
    </row>
    <row r="91" spans="1:5" ht="18.75" thickBot="1" x14ac:dyDescent="0.3">
      <c r="A91" s="7" t="s">
        <v>12</v>
      </c>
      <c r="B91" s="15">
        <f>COUNT(B87:B90)</f>
        <v>4</v>
      </c>
      <c r="C91" s="25"/>
      <c r="D91" s="5"/>
      <c r="E91" s="6"/>
    </row>
    <row r="92" spans="1:5" ht="15.75" thickBot="1" x14ac:dyDescent="0.3">
      <c r="E92" s="9"/>
    </row>
    <row r="93" spans="1:5" ht="18.75" thickBot="1" x14ac:dyDescent="0.3">
      <c r="A93" s="32" t="s">
        <v>13</v>
      </c>
      <c r="B93" s="33"/>
      <c r="E93" s="9"/>
    </row>
    <row r="94" spans="1:5" ht="18.75" thickBot="1" x14ac:dyDescent="0.3">
      <c r="A94" s="34">
        <f>+B83+B91</f>
        <v>18</v>
      </c>
      <c r="B94" s="35"/>
      <c r="E94" s="9"/>
    </row>
    <row r="95" spans="1:5" ht="15.75" thickBot="1" x14ac:dyDescent="0.3">
      <c r="E95" s="9"/>
    </row>
    <row r="96" spans="1:5" ht="18.75" thickBot="1" x14ac:dyDescent="0.3">
      <c r="A96" s="36" t="s">
        <v>14</v>
      </c>
      <c r="B96" s="37"/>
      <c r="C96" s="37"/>
      <c r="D96" s="37"/>
      <c r="E96" s="38"/>
    </row>
    <row r="97" spans="1:5" ht="18" x14ac:dyDescent="0.25">
      <c r="A97" s="17" t="s">
        <v>5</v>
      </c>
      <c r="B97" s="17" t="s">
        <v>6</v>
      </c>
      <c r="C97" s="8" t="s">
        <v>7</v>
      </c>
      <c r="D97" s="39" t="s">
        <v>8</v>
      </c>
      <c r="E97" s="40"/>
    </row>
    <row r="98" spans="1:5" ht="18" x14ac:dyDescent="0.25">
      <c r="A98" s="4" t="str">
        <f>VLOOKUP(B98,'[1]LISTADO ATM'!$A$2:$C$817,3,0)</f>
        <v>DISTRITO NACIONAL</v>
      </c>
      <c r="B98" s="4">
        <v>355</v>
      </c>
      <c r="C98" s="10" t="str">
        <f>VLOOKUP(B98,'[1]LISTADO ATM'!$A$2:$B$816,2,0)</f>
        <v xml:space="preserve">ATM UNP Metro II </v>
      </c>
      <c r="D98" s="30" t="s">
        <v>15</v>
      </c>
      <c r="E98" s="31"/>
    </row>
    <row r="99" spans="1:5" ht="18" x14ac:dyDescent="0.25">
      <c r="A99" s="4" t="str">
        <f>VLOOKUP(B99,'[1]LISTADO ATM'!$A$2:$C$817,3,0)</f>
        <v>NORTE</v>
      </c>
      <c r="B99" s="4">
        <v>154</v>
      </c>
      <c r="C99" s="10" t="str">
        <f>VLOOKUP(B99,'[1]LISTADO ATM'!$A$2:$B$816,2,0)</f>
        <v xml:space="preserve">ATM Oficina Sánchez </v>
      </c>
      <c r="D99" s="30" t="s">
        <v>15</v>
      </c>
      <c r="E99" s="31"/>
    </row>
    <row r="100" spans="1:5" ht="18" x14ac:dyDescent="0.25">
      <c r="A100" s="4" t="str">
        <f>VLOOKUP(B100,'[1]LISTADO ATM'!$A$2:$C$817,3,0)</f>
        <v>ESTE</v>
      </c>
      <c r="B100" s="4">
        <v>651</v>
      </c>
      <c r="C100" s="10" t="str">
        <f>VLOOKUP(B100,'[1]LISTADO ATM'!$A$2:$B$816,2,0)</f>
        <v>ATM Eco Petroleo Romana</v>
      </c>
      <c r="D100" s="30" t="s">
        <v>17</v>
      </c>
      <c r="E100" s="31"/>
    </row>
    <row r="101" spans="1:5" ht="18" x14ac:dyDescent="0.25">
      <c r="A101" s="4" t="str">
        <f>VLOOKUP(B101,'[1]LISTADO ATM'!$A$2:$C$817,3,0)</f>
        <v>DISTRITO NACIONAL</v>
      </c>
      <c r="B101" s="4">
        <v>471</v>
      </c>
      <c r="C101" s="10" t="str">
        <f>VLOOKUP(B101,'[1]LISTADO ATM'!$A$2:$B$816,2,0)</f>
        <v>ATM Autoservicio DGT I</v>
      </c>
      <c r="D101" s="30" t="s">
        <v>15</v>
      </c>
      <c r="E101" s="31"/>
    </row>
    <row r="102" spans="1:5" ht="18" x14ac:dyDescent="0.25">
      <c r="A102" s="4" t="str">
        <f>VLOOKUP(B102,'[1]LISTADO ATM'!$A$2:$C$817,3,0)</f>
        <v>NORTE</v>
      </c>
      <c r="B102" s="4">
        <v>837</v>
      </c>
      <c r="C102" s="10" t="str">
        <f>VLOOKUP(B102,'[1]LISTADO ATM'!$A$2:$B$816,2,0)</f>
        <v>ATM Estación Next Canabacoa</v>
      </c>
      <c r="D102" s="30" t="s">
        <v>15</v>
      </c>
      <c r="E102" s="31"/>
    </row>
    <row r="103" spans="1:5" ht="18" x14ac:dyDescent="0.25">
      <c r="A103" s="4" t="str">
        <f>VLOOKUP(B103,'[1]LISTADO ATM'!$A$2:$C$817,3,0)</f>
        <v>NORTE</v>
      </c>
      <c r="B103" s="4">
        <v>894</v>
      </c>
      <c r="C103" s="10" t="str">
        <f>VLOOKUP(B103,'[1]LISTADO ATM'!$A$2:$B$816,2,0)</f>
        <v>ATM Eco Petroleo Estero Hondo</v>
      </c>
      <c r="D103" s="30" t="s">
        <v>17</v>
      </c>
      <c r="E103" s="31"/>
    </row>
    <row r="104" spans="1:5" ht="18" x14ac:dyDescent="0.25">
      <c r="A104" s="4" t="str">
        <f>VLOOKUP(B104,'[1]LISTADO ATM'!$A$2:$C$817,3,0)</f>
        <v>DISTRITO NACIONAL</v>
      </c>
      <c r="B104" s="4">
        <v>671</v>
      </c>
      <c r="C104" s="10" t="str">
        <f>VLOOKUP(B104,'[1]LISTADO ATM'!$A$2:$B$816,2,0)</f>
        <v>ATM Ayuntamiento Sto. Dgo. Norte</v>
      </c>
      <c r="D104" s="30" t="s">
        <v>15</v>
      </c>
      <c r="E104" s="31"/>
    </row>
    <row r="105" spans="1:5" ht="18" x14ac:dyDescent="0.25">
      <c r="A105" s="4" t="str">
        <f>VLOOKUP(B105,'[1]LISTADO ATM'!$A$2:$C$817,3,0)</f>
        <v>DISTRITO NACIONAL</v>
      </c>
      <c r="B105" s="4">
        <v>557</v>
      </c>
      <c r="C105" s="10" t="str">
        <f>VLOOKUP(B105,'[1]LISTADO ATM'!$A$2:$B$816,2,0)</f>
        <v xml:space="preserve">ATM Multicentro La Sirena Ave. Mella </v>
      </c>
      <c r="D105" s="30" t="s">
        <v>17</v>
      </c>
      <c r="E105" s="31"/>
    </row>
    <row r="106" spans="1:5" ht="18" x14ac:dyDescent="0.25">
      <c r="A106" s="4" t="str">
        <f>VLOOKUP(B106,'[1]LISTADO ATM'!$A$2:$C$817,3,0)</f>
        <v>DISTRITO NACIONAL</v>
      </c>
      <c r="B106" s="4">
        <v>437</v>
      </c>
      <c r="C106" s="10" t="str">
        <f>VLOOKUP(B106,'[1]LISTADO ATM'!$A$2:$B$816,2,0)</f>
        <v xml:space="preserve">ATM Autobanco Torre III </v>
      </c>
      <c r="D106" s="30" t="s">
        <v>17</v>
      </c>
      <c r="E106" s="31"/>
    </row>
    <row r="107" spans="1:5" ht="18" x14ac:dyDescent="0.25">
      <c r="A107" s="4" t="str">
        <f>VLOOKUP(B107,'[1]LISTADO ATM'!$A$2:$C$817,3,0)</f>
        <v>DISTRITO NACIONAL</v>
      </c>
      <c r="B107" s="4">
        <v>410</v>
      </c>
      <c r="C107" s="10" t="str">
        <f>VLOOKUP(B107,'[1]LISTADO ATM'!$A$2:$B$816,2,0)</f>
        <v xml:space="preserve">ATM Oficina Las Palmas de Herrera II </v>
      </c>
      <c r="D107" s="30" t="s">
        <v>15</v>
      </c>
      <c r="E107" s="31"/>
    </row>
    <row r="108" spans="1:5" ht="18" x14ac:dyDescent="0.25">
      <c r="A108" s="4" t="str">
        <f>VLOOKUP(B108,'[1]LISTADO ATM'!$A$2:$C$817,3,0)</f>
        <v>NORTE</v>
      </c>
      <c r="B108" s="4">
        <v>307</v>
      </c>
      <c r="C108" s="10" t="str">
        <f>VLOOKUP(B108,'[1]LISTADO ATM'!$A$2:$B$816,2,0)</f>
        <v>ATM Oficina Nagua II</v>
      </c>
      <c r="D108" s="30" t="s">
        <v>15</v>
      </c>
      <c r="E108" s="31"/>
    </row>
    <row r="109" spans="1:5" ht="18" x14ac:dyDescent="0.25">
      <c r="A109" s="4" t="str">
        <f>VLOOKUP(B109,'[1]LISTADO ATM'!$A$2:$C$817,3,0)</f>
        <v>SUR</v>
      </c>
      <c r="B109" s="4">
        <v>730</v>
      </c>
      <c r="C109" s="10" t="str">
        <f>VLOOKUP(B109,'[1]LISTADO ATM'!$A$2:$B$816,2,0)</f>
        <v xml:space="preserve">ATM Palacio de Justicia Barahona </v>
      </c>
      <c r="D109" s="30" t="s">
        <v>15</v>
      </c>
      <c r="E109" s="31"/>
    </row>
    <row r="110" spans="1:5" ht="18" x14ac:dyDescent="0.25">
      <c r="A110" s="4" t="str">
        <f>VLOOKUP(B110,'[1]LISTADO ATM'!$A$2:$C$817,3,0)</f>
        <v>DISTRITO NACIONAL</v>
      </c>
      <c r="B110" s="4">
        <v>790</v>
      </c>
      <c r="C110" s="10" t="str">
        <f>VLOOKUP(B110,'[1]LISTADO ATM'!$A$2:$B$816,2,0)</f>
        <v xml:space="preserve">ATM Oficina Bella Vista Mall I </v>
      </c>
      <c r="D110" s="30" t="s">
        <v>15</v>
      </c>
      <c r="E110" s="31"/>
    </row>
    <row r="111" spans="1:5" ht="18" x14ac:dyDescent="0.25">
      <c r="A111" s="4" t="str">
        <f>VLOOKUP(B111,'[1]LISTADO ATM'!$A$2:$C$817,3,0)</f>
        <v>DISTRITO NACIONAL</v>
      </c>
      <c r="B111" s="4">
        <v>336</v>
      </c>
      <c r="C111" s="10" t="str">
        <f>VLOOKUP(B111,'[1]LISTADO ATM'!$A$2:$B$816,2,0)</f>
        <v>ATM Instituto Nacional de Cancer (incart)</v>
      </c>
      <c r="D111" s="30" t="s">
        <v>15</v>
      </c>
      <c r="E111" s="31"/>
    </row>
    <row r="112" spans="1:5" ht="18" x14ac:dyDescent="0.25">
      <c r="A112" s="4" t="str">
        <f>VLOOKUP(B112,'[1]LISTADO ATM'!$A$2:$C$817,3,0)</f>
        <v>DISTRITO NACIONAL</v>
      </c>
      <c r="B112" s="4">
        <v>437</v>
      </c>
      <c r="C112" s="10" t="str">
        <f>VLOOKUP(B112,'[1]LISTADO ATM'!$A$2:$B$816,2,0)</f>
        <v xml:space="preserve">ATM Autobanco Torre III </v>
      </c>
      <c r="D112" s="30" t="s">
        <v>15</v>
      </c>
      <c r="E112" s="31"/>
    </row>
    <row r="113" spans="1:5" ht="18" x14ac:dyDescent="0.25">
      <c r="A113" s="4" t="str">
        <f>VLOOKUP(B113,'[1]LISTADO ATM'!$A$2:$C$817,3,0)</f>
        <v>DISTRITO NACIONAL</v>
      </c>
      <c r="B113" s="52">
        <v>624</v>
      </c>
      <c r="C113" s="10" t="str">
        <f>VLOOKUP(B113,'[1]LISTADO ATM'!$A$2:$B$816,2,0)</f>
        <v xml:space="preserve">ATM Policía Nacional I </v>
      </c>
      <c r="D113" s="30" t="s">
        <v>15</v>
      </c>
      <c r="E113" s="31"/>
    </row>
    <row r="114" spans="1:5" ht="18.75" thickBot="1" x14ac:dyDescent="0.3">
      <c r="A114" s="7" t="s">
        <v>12</v>
      </c>
      <c r="B114" s="15">
        <f>COUNT(B98:B113)</f>
        <v>16</v>
      </c>
      <c r="C114" s="25"/>
      <c r="D114" s="45"/>
      <c r="E114" s="51"/>
    </row>
  </sheetData>
  <mergeCells count="27">
    <mergeCell ref="D114:E114"/>
    <mergeCell ref="D108:E108"/>
    <mergeCell ref="D109:E109"/>
    <mergeCell ref="D110:E110"/>
    <mergeCell ref="D111:E111"/>
    <mergeCell ref="D112:E112"/>
    <mergeCell ref="D113:E113"/>
    <mergeCell ref="D103:E103"/>
    <mergeCell ref="D104:E104"/>
    <mergeCell ref="D105:E105"/>
    <mergeCell ref="D106:E106"/>
    <mergeCell ref="D107:E107"/>
    <mergeCell ref="A1:E1"/>
    <mergeCell ref="A7:E7"/>
    <mergeCell ref="C65:E65"/>
    <mergeCell ref="A67:E67"/>
    <mergeCell ref="A85:E85"/>
    <mergeCell ref="A2:E2"/>
    <mergeCell ref="D99:E99"/>
    <mergeCell ref="D100:E100"/>
    <mergeCell ref="D101:E101"/>
    <mergeCell ref="D102:E102"/>
    <mergeCell ref="A93:B93"/>
    <mergeCell ref="A94:B94"/>
    <mergeCell ref="A96:E96"/>
    <mergeCell ref="D97:E97"/>
    <mergeCell ref="D98:E98"/>
  </mergeCells>
  <phoneticPr fontId="11" type="noConversion"/>
  <conditionalFormatting sqref="B114:B1048576 B1:B67 B83:B85 B69:B72 B87:B96 B98:B106">
    <cfRule type="duplicateValues" dxfId="23" priority="33"/>
  </conditionalFormatting>
  <conditionalFormatting sqref="E19:E23">
    <cfRule type="duplicateValues" dxfId="22" priority="29"/>
  </conditionalFormatting>
  <conditionalFormatting sqref="E28:E29">
    <cfRule type="duplicateValues" dxfId="21" priority="28"/>
  </conditionalFormatting>
  <conditionalFormatting sqref="E114:E1048576 E91:E106 E83:E85 E59:E60 E1:E18 E24:E27 E30:E39 E41:E44 E49:E54 E65:E67 E69 E87">
    <cfRule type="duplicateValues" dxfId="20" priority="57"/>
  </conditionalFormatting>
  <conditionalFormatting sqref="E56">
    <cfRule type="duplicateValues" dxfId="19" priority="22"/>
  </conditionalFormatting>
  <conditionalFormatting sqref="E40">
    <cfRule type="duplicateValues" dxfId="18" priority="21"/>
  </conditionalFormatting>
  <conditionalFormatting sqref="E89">
    <cfRule type="duplicateValues" dxfId="17" priority="19"/>
  </conditionalFormatting>
  <conditionalFormatting sqref="E90">
    <cfRule type="duplicateValues" dxfId="16" priority="18"/>
  </conditionalFormatting>
  <conditionalFormatting sqref="E72 E58">
    <cfRule type="duplicateValues" dxfId="15" priority="17"/>
  </conditionalFormatting>
  <conditionalFormatting sqref="E70 E55">
    <cfRule type="duplicateValues" dxfId="14" priority="141"/>
  </conditionalFormatting>
  <conditionalFormatting sqref="E71 E57">
    <cfRule type="duplicateValues" dxfId="13" priority="155"/>
  </conditionalFormatting>
  <conditionalFormatting sqref="E62:E63">
    <cfRule type="duplicateValues" dxfId="12" priority="157"/>
  </conditionalFormatting>
  <conditionalFormatting sqref="B73:B75">
    <cfRule type="duplicateValues" dxfId="11" priority="12"/>
  </conditionalFormatting>
  <conditionalFormatting sqref="E73:E75">
    <cfRule type="duplicateValues" dxfId="10" priority="13"/>
  </conditionalFormatting>
  <conditionalFormatting sqref="B107:B111">
    <cfRule type="duplicateValues" dxfId="9" priority="9"/>
  </conditionalFormatting>
  <conditionalFormatting sqref="E107:E111">
    <cfRule type="duplicateValues" dxfId="8" priority="10"/>
  </conditionalFormatting>
  <conditionalFormatting sqref="B112:B113">
    <cfRule type="duplicateValues" dxfId="7" priority="6"/>
  </conditionalFormatting>
  <conditionalFormatting sqref="E112">
    <cfRule type="duplicateValues" dxfId="6" priority="7"/>
  </conditionalFormatting>
  <conditionalFormatting sqref="E113">
    <cfRule type="duplicateValues" dxfId="5" priority="5"/>
  </conditionalFormatting>
  <conditionalFormatting sqref="B76:B82">
    <cfRule type="duplicateValues" dxfId="4" priority="3"/>
  </conditionalFormatting>
  <conditionalFormatting sqref="E76:E79 E81:E82">
    <cfRule type="duplicateValues" dxfId="3" priority="4"/>
  </conditionalFormatting>
  <conditionalFormatting sqref="E80">
    <cfRule type="duplicateValues" dxfId="2" priority="2"/>
  </conditionalFormatting>
  <conditionalFormatting sqref="E64">
    <cfRule type="duplicateValues" dxfId="1" priority="1"/>
  </conditionalFormatting>
  <conditionalFormatting sqref="E88 E61 E45:E48">
    <cfRule type="duplicateValues" dxfId="0" priority="18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2021-02-24T03:06:23Z</dcterms:modified>
</cp:coreProperties>
</file>