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3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" l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B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B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  <c r="A60" i="1" l="1"/>
</calcChain>
</file>

<file path=xl/sharedStrings.xml><?xml version="1.0" encoding="utf-8"?>
<sst xmlns="http://schemas.openxmlformats.org/spreadsheetml/2006/main" count="97" uniqueCount="21">
  <si>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</si>
  <si>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</si>
  <si>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</si>
  <si>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</si>
  <si>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</si>
  <si>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</si>
  <si>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</si>
  <si>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</si>
  <si>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</si>
  <si>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</si>
  <si>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</si>
  <si>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</si>
  <si>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</si>
  <si>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</si>
  <si>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</si>
  <si>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</si>
  <si>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</si>
  <si>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</si>
  <si>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2 Gavetas Vacías y 1 Fallando</t>
  </si>
  <si>
    <t>Abastecidos</t>
  </si>
  <si>
    <t>1 Gavetas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</si>
</sst>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64" zoomScale="85" zoomScaleNormal="85" workbookViewId="0">
      <selection activeCell="F22" sqref="F22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9" bestFit="1" customWidth="1"/>
    <col min="3" max="3" width="77.85546875" customWidth="1"/>
    <col min="4" max="4" width="38.42578125" bestFit="1" customWidth="1"/>
    <col min="5" max="5" width="19.7109375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1"/>
      <c r="C3" s="1"/>
      <c r="D3" s="1"/>
      <c r="E3" s="21"/>
    </row>
    <row r="4" spans="1:5" ht="18.75" thickBot="1" x14ac:dyDescent="0.3">
      <c r="A4" s="18" t="s">
        <v>2</v>
      </c>
      <c r="B4" s="20">
        <v>44249.708333333336</v>
      </c>
      <c r="C4" s="1"/>
      <c r="D4" s="1"/>
      <c r="E4" s="22"/>
    </row>
    <row r="5" spans="1:5" ht="18.75" thickBot="1" x14ac:dyDescent="0.3">
      <c r="A5" s="18" t="s">
        <v>3</v>
      </c>
      <c r="B5" s="20">
        <v>44250.25</v>
      </c>
      <c r="C5" s="19"/>
      <c r="D5" s="1"/>
      <c r="E5" s="22"/>
    </row>
    <row r="6" spans="1:5" ht="18" x14ac:dyDescent="0.25">
      <c r="B6" s="1"/>
      <c r="C6" s="1"/>
      <c r="D6" s="1"/>
      <c r="E6" s="24"/>
    </row>
    <row r="7" spans="1:5" ht="18" x14ac:dyDescent="0.25">
      <c r="A7" s="48" t="s">
        <v>4</v>
      </c>
      <c r="B7" s="48"/>
      <c r="C7" s="48"/>
      <c r="D7" s="48"/>
      <c r="E7" s="48"/>
    </row>
    <row r="8" spans="1:5" ht="18" x14ac:dyDescent="0.25">
      <c r="A8" s="2" t="s">
        <v>5</v>
      </c>
      <c r="B8" s="2" t="s">
        <v>6</v>
      </c>
      <c r="C8" s="3" t="s">
        <v>7</v>
      </c>
      <c r="D8" s="23" t="s">
        <v>8</v>
      </c>
      <c r="E8" s="23" t="s">
        <v>9</v>
      </c>
    </row>
    <row r="9" spans="1:5" ht="18" x14ac:dyDescent="0.25">
      <c r="A9" s="10" t="e">
        <f>VLOOKUP(B9,'[1]LISTADO ATM'!$A$2:$C$817,3,0)</f>
        <v>#N/A</v>
      </c>
      <c r="B9" s="4"/>
      <c r="C9" s="4" t="e">
        <f>VLOOKUP(B9,'[1]LISTADO ATM'!$A$2:$B$916,2,0)</f>
        <v>#N/A</v>
      </c>
      <c r="D9" s="16" t="s">
        <v>19</v>
      </c>
      <c r="E9" s="27"/>
    </row>
    <row r="10" spans="1:5" ht="18.75" thickBot="1" x14ac:dyDescent="0.3">
      <c r="A10" s="7" t="s">
        <v>12</v>
      </c>
      <c r="B10" s="15">
        <f>COUNT(B9:B9)</f>
        <v>0</v>
      </c>
      <c r="C10" s="49"/>
      <c r="D10" s="50"/>
      <c r="E10" s="30"/>
    </row>
    <row r="11" spans="1:5" ht="15.75" thickBot="1" x14ac:dyDescent="0.3">
      <c r="E11" s="9"/>
    </row>
    <row r="12" spans="1:5" ht="18.75" thickBot="1" x14ac:dyDescent="0.3">
      <c r="A12" s="37" t="s">
        <v>10</v>
      </c>
      <c r="B12" s="38"/>
      <c r="C12" s="38"/>
      <c r="D12" s="38"/>
      <c r="E12" s="39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10" t="str">
        <f>VLOOKUP(B14,'[1]LISTADO ATM'!$A$2:$C$817,3,0)</f>
        <v>DISTRITO NACIONAL</v>
      </c>
      <c r="B14" s="4">
        <v>658</v>
      </c>
      <c r="C14" s="10" t="str">
        <f>VLOOKUP(B14,'[1]LISTADO ATM'!$A$2:$B$816,2,0)</f>
        <v>ATM Cámara de Cuentas</v>
      </c>
      <c r="D14" s="11" t="s">
        <v>11</v>
      </c>
      <c r="E14" s="14">
        <v>335797917</v>
      </c>
    </row>
    <row r="15" spans="1:5" ht="18" x14ac:dyDescent="0.25">
      <c r="A15" s="10" t="str">
        <f>VLOOKUP(B15,'[1]LISTADO ATM'!$A$2:$C$817,3,0)</f>
        <v>DISTRITO NACIONAL</v>
      </c>
      <c r="B15" s="4">
        <v>938</v>
      </c>
      <c r="C15" s="10" t="str">
        <f>VLOOKUP(B15,'[1]LISTADO ATM'!$A$2:$B$816,2,0)</f>
        <v xml:space="preserve">ATM Autobanco Oficina Filadelfia Plaza </v>
      </c>
      <c r="D15" s="11" t="s">
        <v>11</v>
      </c>
      <c r="E15" s="14">
        <v>335798760</v>
      </c>
    </row>
    <row r="16" spans="1:5" ht="18" x14ac:dyDescent="0.25">
      <c r="A16" s="10" t="str">
        <f>VLOOKUP(B16,'[1]LISTADO ATM'!$A$2:$C$817,3,0)</f>
        <v>DISTRITO NACIONAL</v>
      </c>
      <c r="B16" s="4">
        <v>755</v>
      </c>
      <c r="C16" s="10" t="str">
        <f>VLOOKUP(B16,'[1]LISTADO ATM'!$A$2:$B$816,2,0)</f>
        <v xml:space="preserve">ATM Oficina Galería del Este (Plaza) </v>
      </c>
      <c r="D16" s="11" t="s">
        <v>11</v>
      </c>
      <c r="E16" s="14">
        <v>335798761</v>
      </c>
    </row>
    <row r="17" spans="1:5" ht="18" x14ac:dyDescent="0.25">
      <c r="A17" s="10" t="str">
        <f>VLOOKUP(B17,'[1]LISTADO ATM'!$A$2:$C$817,3,0)</f>
        <v>SUR</v>
      </c>
      <c r="B17" s="4">
        <v>249</v>
      </c>
      <c r="C17" s="10" t="str">
        <f>VLOOKUP(B17,'[1]LISTADO ATM'!$A$2:$B$816,2,0)</f>
        <v xml:space="preserve">ATM Banco Agrícola Neiba </v>
      </c>
      <c r="D17" s="11" t="s">
        <v>11</v>
      </c>
      <c r="E17" s="14">
        <v>335798801</v>
      </c>
    </row>
    <row r="18" spans="1:5" ht="18" x14ac:dyDescent="0.25">
      <c r="A18" s="10" t="str">
        <f>VLOOKUP(B18,'[1]LISTADO ATM'!$A$2:$C$817,3,0)</f>
        <v>DISTRITO NACIONAL</v>
      </c>
      <c r="B18" s="4">
        <v>527</v>
      </c>
      <c r="C18" s="10" t="str">
        <f>VLOOKUP(B18,'[1]LISTADO ATM'!$A$2:$B$816,2,0)</f>
        <v>ATM Oficina Zona Oriental II</v>
      </c>
      <c r="D18" s="11" t="s">
        <v>11</v>
      </c>
      <c r="E18" s="14">
        <v>335798819</v>
      </c>
    </row>
    <row r="19" spans="1:5" ht="18" x14ac:dyDescent="0.25">
      <c r="A19" s="10" t="str">
        <f>VLOOKUP(B19,'[1]LISTADO ATM'!$A$2:$C$817,3,0)</f>
        <v>SUR</v>
      </c>
      <c r="B19" s="4">
        <v>677</v>
      </c>
      <c r="C19" s="10" t="str">
        <f>VLOOKUP(B19,'[1]LISTADO ATM'!$A$2:$B$816,2,0)</f>
        <v>ATM PBG Villa Jaragua</v>
      </c>
      <c r="D19" s="11" t="s">
        <v>11</v>
      </c>
      <c r="E19" s="14">
        <v>335798832</v>
      </c>
    </row>
    <row r="20" spans="1:5" ht="18" x14ac:dyDescent="0.25">
      <c r="A20" s="10" t="str">
        <f>VLOOKUP(B20,'[1]LISTADO ATM'!$A$2:$C$817,3,0)</f>
        <v>DISTRITO NACIONAL</v>
      </c>
      <c r="B20" s="4">
        <v>540</v>
      </c>
      <c r="C20" s="10" t="str">
        <f>VLOOKUP(B20,'[1]LISTADO ATM'!$A$2:$B$816,2,0)</f>
        <v xml:space="preserve">ATM Autoservicio Sambil I </v>
      </c>
      <c r="D20" s="11" t="s">
        <v>11</v>
      </c>
      <c r="E20" s="14">
        <v>335799634</v>
      </c>
    </row>
    <row r="21" spans="1:5" ht="18" x14ac:dyDescent="0.25">
      <c r="A21" s="10" t="str">
        <f>VLOOKUP(B21,'[1]LISTADO ATM'!$A$2:$C$817,3,0)</f>
        <v>DISTRITO NACIONAL</v>
      </c>
      <c r="B21" s="4">
        <v>896</v>
      </c>
      <c r="C21" s="10" t="str">
        <f>VLOOKUP(B21,'[1]LISTADO ATM'!$A$2:$B$816,2,0)</f>
        <v xml:space="preserve">ATM Campamento Militar 16 de Agosto I </v>
      </c>
      <c r="D21" s="11" t="s">
        <v>11</v>
      </c>
      <c r="E21" s="14">
        <v>335799670</v>
      </c>
    </row>
    <row r="22" spans="1:5" ht="18" x14ac:dyDescent="0.25">
      <c r="A22" s="10" t="str">
        <f>VLOOKUP(B22,'[1]LISTADO ATM'!$A$2:$C$817,3,0)</f>
        <v>DISTRITO NACIONAL</v>
      </c>
      <c r="B22" s="4">
        <v>416</v>
      </c>
      <c r="C22" s="10" t="str">
        <f>VLOOKUP(B22,'[1]LISTADO ATM'!$A$2:$B$816,2,0)</f>
        <v xml:space="preserve">ATM Autobanco San Martín II </v>
      </c>
      <c r="D22" s="11" t="s">
        <v>11</v>
      </c>
      <c r="E22" s="14">
        <v>335799723</v>
      </c>
    </row>
    <row r="23" spans="1:5" ht="18" x14ac:dyDescent="0.25">
      <c r="A23" s="10" t="str">
        <f>VLOOKUP(B23,'[1]LISTADO ATM'!$A$2:$C$817,3,0)</f>
        <v>ESTE</v>
      </c>
      <c r="B23" s="4">
        <v>630</v>
      </c>
      <c r="C23" s="10" t="str">
        <f>VLOOKUP(B23,'[1]LISTADO ATM'!$A$2:$B$816,2,0)</f>
        <v xml:space="preserve">ATM Oficina Plaza Zaglul (SPM) </v>
      </c>
      <c r="D23" s="11" t="s">
        <v>11</v>
      </c>
      <c r="E23" s="14">
        <v>335799809</v>
      </c>
    </row>
    <row r="24" spans="1:5" ht="18" x14ac:dyDescent="0.25">
      <c r="A24" s="10" t="str">
        <f>VLOOKUP(B24,'[1]LISTADO ATM'!$A$2:$C$817,3,0)</f>
        <v>NORTE</v>
      </c>
      <c r="B24" s="4">
        <v>732</v>
      </c>
      <c r="C24" s="10" t="str">
        <f>VLOOKUP(B24,'[1]LISTADO ATM'!$A$2:$B$816,2,0)</f>
        <v xml:space="preserve">ATM Molino del Valle (Santiago) </v>
      </c>
      <c r="D24" s="11" t="s">
        <v>11</v>
      </c>
      <c r="E24" s="14">
        <v>335799819</v>
      </c>
    </row>
    <row r="25" spans="1:5" ht="18" x14ac:dyDescent="0.25">
      <c r="A25" s="10" t="str">
        <f>VLOOKUP(B25,'[1]LISTADO ATM'!$A$2:$C$817,3,0)</f>
        <v>DISTRITO NACIONAL</v>
      </c>
      <c r="B25" s="4">
        <v>629</v>
      </c>
      <c r="C25" s="10" t="str">
        <f>VLOOKUP(B25,'[1]LISTADO ATM'!$A$2:$B$816,2,0)</f>
        <v xml:space="preserve">ATM Oficina Americana Independencia I </v>
      </c>
      <c r="D25" s="11" t="s">
        <v>11</v>
      </c>
      <c r="E25" s="14">
        <v>335799849</v>
      </c>
    </row>
    <row r="26" spans="1:5" ht="18" x14ac:dyDescent="0.25">
      <c r="A26" s="10" t="str">
        <f>VLOOKUP(B26,'[1]LISTADO ATM'!$A$2:$C$817,3,0)</f>
        <v>DISTRITO NACIONAL</v>
      </c>
      <c r="B26" s="4">
        <v>574</v>
      </c>
      <c r="C26" s="10" t="str">
        <f>VLOOKUP(B26,'[1]LISTADO ATM'!$A$2:$B$816,2,0)</f>
        <v xml:space="preserve">ATM Club Obras Públicas </v>
      </c>
      <c r="D26" s="11" t="s">
        <v>11</v>
      </c>
      <c r="E26" s="14">
        <v>335799882</v>
      </c>
    </row>
    <row r="27" spans="1:5" ht="18" x14ac:dyDescent="0.25">
      <c r="A27" s="10" t="str">
        <f>VLOOKUP(B27,'[1]LISTADO ATM'!$A$2:$C$817,3,0)</f>
        <v>ESTE</v>
      </c>
      <c r="B27" s="4">
        <v>429</v>
      </c>
      <c r="C27" s="10" t="str">
        <f>VLOOKUP(B27,'[1]LISTADO ATM'!$A$2:$B$816,2,0)</f>
        <v xml:space="preserve">ATM Oficina Jumbo La Romana </v>
      </c>
      <c r="D27" s="11" t="s">
        <v>11</v>
      </c>
      <c r="E27" s="14">
        <v>335799937</v>
      </c>
    </row>
    <row r="28" spans="1:5" ht="18" x14ac:dyDescent="0.25">
      <c r="A28" s="10" t="str">
        <f>VLOOKUP(B28,'[1]LISTADO ATM'!$A$2:$C$817,3,0)</f>
        <v>DISTRITO NACIONAL</v>
      </c>
      <c r="B28" s="4">
        <v>618</v>
      </c>
      <c r="C28" s="10" t="str">
        <f>VLOOKUP(B28,'[1]LISTADO ATM'!$A$2:$B$816,2,0)</f>
        <v xml:space="preserve">ATM Bienes Nacionales </v>
      </c>
      <c r="D28" s="11" t="s">
        <v>11</v>
      </c>
      <c r="E28" s="14">
        <v>335800065</v>
      </c>
    </row>
    <row r="29" spans="1:5" ht="18" x14ac:dyDescent="0.25">
      <c r="A29" s="10" t="str">
        <f>VLOOKUP(B29,'[1]LISTADO ATM'!$A$2:$C$817,3,0)</f>
        <v>DISTRITO NACIONAL</v>
      </c>
      <c r="B29" s="4">
        <v>734</v>
      </c>
      <c r="C29" s="10" t="str">
        <f>VLOOKUP(B29,'[1]LISTADO ATM'!$A$2:$B$816,2,0)</f>
        <v xml:space="preserve">ATM Oficina Independencia I </v>
      </c>
      <c r="D29" s="11" t="s">
        <v>11</v>
      </c>
      <c r="E29" s="14">
        <v>335800056</v>
      </c>
    </row>
    <row r="30" spans="1:5" ht="18" x14ac:dyDescent="0.25">
      <c r="A30" s="10" t="str">
        <f>VLOOKUP(B30,'[1]LISTADO ATM'!$A$2:$C$817,3,0)</f>
        <v>DISTRITO NACIONAL</v>
      </c>
      <c r="B30" s="4">
        <v>549</v>
      </c>
      <c r="C30" s="10" t="str">
        <f>VLOOKUP(B30,'[1]LISTADO ATM'!$A$2:$B$816,2,0)</f>
        <v xml:space="preserve">ATM Ministerio de Turismo (Oficinas Gubernamentales) </v>
      </c>
      <c r="D30" s="11" t="s">
        <v>11</v>
      </c>
      <c r="E30" s="14">
        <v>335800085</v>
      </c>
    </row>
    <row r="31" spans="1:5" ht="18" x14ac:dyDescent="0.25">
      <c r="A31" s="10" t="str">
        <f>VLOOKUP(B31,'[1]LISTADO ATM'!$A$2:$C$817,3,0)</f>
        <v>DISTRITO NACIONAL</v>
      </c>
      <c r="B31" s="4">
        <v>993</v>
      </c>
      <c r="C31" s="10" t="str">
        <f>VLOOKUP(B31,'[1]LISTADO ATM'!$A$2:$B$816,2,0)</f>
        <v xml:space="preserve">ATM Centro Medico Integral II </v>
      </c>
      <c r="D31" s="11" t="s">
        <v>11</v>
      </c>
      <c r="E31" s="14">
        <v>335800092</v>
      </c>
    </row>
    <row r="32" spans="1:5" ht="18" x14ac:dyDescent="0.25">
      <c r="A32" s="10" t="str">
        <f>VLOOKUP(B32,'[1]LISTADO ATM'!$A$2:$C$817,3,0)</f>
        <v>DISTRITO NACIONAL</v>
      </c>
      <c r="B32" s="4">
        <v>887</v>
      </c>
      <c r="C32" s="10" t="str">
        <f>VLOOKUP(B32,'[1]LISTADO ATM'!$A$2:$B$816,2,0)</f>
        <v>ATM S/M Bravo Los Proceres</v>
      </c>
      <c r="D32" s="11" t="s">
        <v>11</v>
      </c>
      <c r="E32" s="14">
        <v>335800414</v>
      </c>
    </row>
    <row r="33" spans="1:5" ht="18" x14ac:dyDescent="0.25">
      <c r="A33" s="10" t="str">
        <f>VLOOKUP(B33,'[1]LISTADO ATM'!$A$2:$C$817,3,0)</f>
        <v>DISTRITO NACIONAL</v>
      </c>
      <c r="B33" s="4">
        <v>974</v>
      </c>
      <c r="C33" s="10" t="str">
        <f>VLOOKUP(B33,'[1]LISTADO ATM'!$A$2:$B$816,2,0)</f>
        <v xml:space="preserve">ATM S/M Nacional Ave. Lope de Vega </v>
      </c>
      <c r="D33" s="11" t="s">
        <v>11</v>
      </c>
      <c r="E33" s="14">
        <v>335800413</v>
      </c>
    </row>
    <row r="34" spans="1:5" ht="18" x14ac:dyDescent="0.25">
      <c r="A34" s="10" t="str">
        <f>VLOOKUP(B34,'[1]LISTADO ATM'!$A$2:$C$817,3,0)</f>
        <v>DISTRITO NACIONAL</v>
      </c>
      <c r="B34" s="4">
        <v>390</v>
      </c>
      <c r="C34" s="10" t="str">
        <f>VLOOKUP(B34,'[1]LISTADO ATM'!$A$2:$B$816,2,0)</f>
        <v xml:space="preserve">ATM Oficina Boca Chica II </v>
      </c>
      <c r="D34" s="11" t="s">
        <v>11</v>
      </c>
      <c r="E34" s="14">
        <v>335800412</v>
      </c>
    </row>
    <row r="35" spans="1:5" ht="18" x14ac:dyDescent="0.25">
      <c r="A35" s="10" t="str">
        <f>VLOOKUP(B35,'[1]LISTADO ATM'!$A$2:$C$817,3,0)</f>
        <v>NORTE</v>
      </c>
      <c r="B35" s="4">
        <v>151</v>
      </c>
      <c r="C35" s="10" t="str">
        <f>VLOOKUP(B35,'[1]LISTADO ATM'!$A$2:$B$816,2,0)</f>
        <v xml:space="preserve">ATM Oficina Nagua </v>
      </c>
      <c r="D35" s="11" t="s">
        <v>11</v>
      </c>
      <c r="E35" s="14">
        <v>335800411</v>
      </c>
    </row>
    <row r="36" spans="1:5" ht="18" x14ac:dyDescent="0.25">
      <c r="A36" s="10" t="str">
        <f>VLOOKUP(B36,'[1]LISTADO ATM'!$A$2:$C$817,3,0)</f>
        <v>DISTRITO NACIONAL</v>
      </c>
      <c r="B36" s="4">
        <v>793</v>
      </c>
      <c r="C36" s="10" t="str">
        <f>VLOOKUP(B36,'[1]LISTADO ATM'!$A$2:$B$816,2,0)</f>
        <v xml:space="preserve">ATM Centro de Caja Agora Mall </v>
      </c>
      <c r="D36" s="11" t="s">
        <v>11</v>
      </c>
      <c r="E36" s="14">
        <v>335800410</v>
      </c>
    </row>
    <row r="37" spans="1:5" ht="18" x14ac:dyDescent="0.25">
      <c r="A37" s="10" t="str">
        <f>VLOOKUP(B37,'[1]LISTADO ATM'!$A$2:$C$817,3,0)</f>
        <v>ESTE</v>
      </c>
      <c r="B37" s="4">
        <v>963</v>
      </c>
      <c r="C37" s="10" t="str">
        <f>VLOOKUP(B37,'[1]LISTADO ATM'!$A$2:$B$816,2,0)</f>
        <v xml:space="preserve">ATM Multiplaza La Romana </v>
      </c>
      <c r="D37" s="11" t="s">
        <v>11</v>
      </c>
      <c r="E37" s="14">
        <v>335799258</v>
      </c>
    </row>
    <row r="38" spans="1:5" ht="18" x14ac:dyDescent="0.25">
      <c r="A38" s="10" t="str">
        <f>VLOOKUP(B38,'[1]LISTADO ATM'!$A$2:$C$817,3,0)</f>
        <v>DISTRITO NACIONAL</v>
      </c>
      <c r="B38" s="4">
        <v>659</v>
      </c>
      <c r="C38" s="10" t="str">
        <f>VLOOKUP(B38,'[1]LISTADO ATM'!$A$2:$B$816,2,0)</f>
        <v>ATM Down Town Center</v>
      </c>
      <c r="D38" s="11" t="s">
        <v>11</v>
      </c>
      <c r="E38" s="14">
        <v>335799855</v>
      </c>
    </row>
    <row r="39" spans="1:5" ht="18" x14ac:dyDescent="0.25">
      <c r="A39" s="10" t="str">
        <f>VLOOKUP(B39,'[1]LISTADO ATM'!$A$2:$C$817,3,0)</f>
        <v>DISTRITO NACIONAL</v>
      </c>
      <c r="B39" s="4">
        <v>583</v>
      </c>
      <c r="C39" s="10" t="str">
        <f>VLOOKUP(B39,'[1]LISTADO ATM'!$A$2:$B$816,2,0)</f>
        <v xml:space="preserve">ATM Ministerio Fuerzas Armadas I </v>
      </c>
      <c r="D39" s="11" t="s">
        <v>11</v>
      </c>
      <c r="E39" s="14">
        <v>335800419</v>
      </c>
    </row>
    <row r="40" spans="1:5" ht="18" x14ac:dyDescent="0.25">
      <c r="A40" s="10" t="str">
        <f>VLOOKUP(B40,'[1]LISTADO ATM'!$A$2:$C$817,3,0)</f>
        <v>DISTRITO NACIONAL</v>
      </c>
      <c r="B40" s="4">
        <v>391</v>
      </c>
      <c r="C40" s="10" t="str">
        <f>VLOOKUP(B40,'[1]LISTADO ATM'!$A$2:$B$816,2,0)</f>
        <v xml:space="preserve">ATM S/M Jumbo Luperón </v>
      </c>
      <c r="D40" s="11" t="s">
        <v>11</v>
      </c>
      <c r="E40" s="14">
        <v>335800429</v>
      </c>
    </row>
    <row r="41" spans="1:5" ht="18.75" thickBot="1" x14ac:dyDescent="0.3">
      <c r="A41" s="12" t="s">
        <v>12</v>
      </c>
      <c r="B41" s="15">
        <f>COUNT(B14:B40)</f>
        <v>27</v>
      </c>
      <c r="C41" s="25"/>
      <c r="D41" s="13"/>
      <c r="E41" s="13"/>
    </row>
    <row r="42" spans="1:5" ht="15.75" thickBot="1" x14ac:dyDescent="0.3">
      <c r="E42" s="9"/>
    </row>
    <row r="43" spans="1:5" ht="18.75" thickBot="1" x14ac:dyDescent="0.3">
      <c r="A43" s="37" t="s">
        <v>13</v>
      </c>
      <c r="B43" s="38"/>
      <c r="C43" s="38"/>
      <c r="D43" s="38"/>
      <c r="E43" s="39"/>
    </row>
    <row r="44" spans="1:5" ht="18" x14ac:dyDescent="0.25">
      <c r="A44" s="2" t="s">
        <v>5</v>
      </c>
      <c r="B44" s="2" t="s">
        <v>6</v>
      </c>
      <c r="C44" s="3" t="s">
        <v>7</v>
      </c>
      <c r="D44" s="3" t="s">
        <v>8</v>
      </c>
      <c r="E44" s="3" t="s">
        <v>9</v>
      </c>
    </row>
    <row r="45" spans="1:5" ht="18" x14ac:dyDescent="0.25">
      <c r="A45" s="10" t="str">
        <f>VLOOKUP(B45,'[1]LISTADO ATM'!$A$2:$C$817,3,0)</f>
        <v>DISTRITO NACIONAL</v>
      </c>
      <c r="B45" s="4">
        <v>314</v>
      </c>
      <c r="C45" s="10" t="str">
        <f>VLOOKUP(B45,'[1]LISTADO ATM'!$A$2:$B$816,2,0)</f>
        <v xml:space="preserve">ATM UNP Cambita Garabito (San Cristóbal) </v>
      </c>
      <c r="D45" s="4" t="s">
        <v>17</v>
      </c>
      <c r="E45" s="26">
        <v>335798826</v>
      </c>
    </row>
    <row r="46" spans="1:5" ht="18" x14ac:dyDescent="0.25">
      <c r="A46" s="10" t="str">
        <f>VLOOKUP(B46,'[1]LISTADO ATM'!$A$2:$C$817,3,0)</f>
        <v>DISTRITO NACIONAL</v>
      </c>
      <c r="B46" s="4">
        <v>725</v>
      </c>
      <c r="C46" s="10" t="str">
        <f>VLOOKUP(B46,'[1]LISTADO ATM'!$A$2:$B$816,2,0)</f>
        <v xml:space="preserve">ATM El Huacal II  </v>
      </c>
      <c r="D46" s="28" t="s">
        <v>17</v>
      </c>
      <c r="E46" s="14">
        <v>335799257</v>
      </c>
    </row>
    <row r="47" spans="1:5" ht="18" x14ac:dyDescent="0.25">
      <c r="A47" s="10" t="str">
        <f>VLOOKUP(B47,'[1]LISTADO ATM'!$A$2:$C$817,3,0)</f>
        <v>DISTRITO NACIONAL</v>
      </c>
      <c r="B47" s="4">
        <v>971</v>
      </c>
      <c r="C47" s="10" t="str">
        <f>VLOOKUP(B47,'[1]LISTADO ATM'!$A$2:$B$816,2,0)</f>
        <v xml:space="preserve">ATM Club Banreservas I </v>
      </c>
      <c r="D47" s="28" t="s">
        <v>17</v>
      </c>
      <c r="E47" s="14">
        <v>335799837</v>
      </c>
    </row>
    <row r="48" spans="1:5" ht="18" x14ac:dyDescent="0.25">
      <c r="A48" s="10" t="str">
        <f>VLOOKUP(B48,'[1]LISTADO ATM'!$A$2:$C$817,3,0)</f>
        <v>DISTRITO NACIONAL</v>
      </c>
      <c r="B48" s="4">
        <v>724</v>
      </c>
      <c r="C48" s="10" t="str">
        <f>VLOOKUP(B48,'[1]LISTADO ATM'!$A$2:$B$816,2,0)</f>
        <v xml:space="preserve">ATM El Huacal I </v>
      </c>
      <c r="D48" s="28" t="s">
        <v>17</v>
      </c>
      <c r="E48" s="14">
        <v>335799917</v>
      </c>
    </row>
    <row r="49" spans="1:5" ht="18" x14ac:dyDescent="0.25">
      <c r="A49" s="10" t="str">
        <f>VLOOKUP(B49,'[1]LISTADO ATM'!$A$2:$C$817,3,0)</f>
        <v>NORTE</v>
      </c>
      <c r="B49" s="4">
        <v>282</v>
      </c>
      <c r="C49" s="10" t="str">
        <f>VLOOKUP(B49,'[1]LISTADO ATM'!$A$2:$B$816,2,0)</f>
        <v xml:space="preserve">ATM Autobanco Nibaje </v>
      </c>
      <c r="D49" s="28" t="s">
        <v>17</v>
      </c>
      <c r="E49" s="14">
        <v>335799928</v>
      </c>
    </row>
    <row r="50" spans="1:5" ht="18" x14ac:dyDescent="0.25">
      <c r="A50" s="10" t="str">
        <f>VLOOKUP(B50,'[1]LISTADO ATM'!$A$2:$C$817,3,0)</f>
        <v>SUR</v>
      </c>
      <c r="B50" s="4">
        <v>356</v>
      </c>
      <c r="C50" s="10" t="str">
        <f>VLOOKUP(B50,'[1]LISTADO ATM'!$A$2:$B$816,2,0)</f>
        <v xml:space="preserve">ATM Estación Sigma (San Cristóbal) </v>
      </c>
      <c r="D50" s="28" t="s">
        <v>17</v>
      </c>
      <c r="E50" s="14">
        <v>335800062</v>
      </c>
    </row>
    <row r="51" spans="1:5" ht="18" x14ac:dyDescent="0.25">
      <c r="A51" s="10" t="str">
        <f>VLOOKUP(B51,'[1]LISTADO ATM'!$A$2:$C$817,3,0)</f>
        <v>NORTE</v>
      </c>
      <c r="B51" s="4">
        <v>712</v>
      </c>
      <c r="C51" s="10" t="str">
        <f>VLOOKUP(B51,'[1]LISTADO ATM'!$A$2:$B$816,2,0)</f>
        <v xml:space="preserve">ATM Oficina Imbert </v>
      </c>
      <c r="D51" s="28" t="s">
        <v>17</v>
      </c>
      <c r="E51" s="14">
        <v>335798755</v>
      </c>
    </row>
    <row r="52" spans="1:5" ht="18" x14ac:dyDescent="0.25">
      <c r="A52" s="10" t="str">
        <f>VLOOKUP(B52,'[1]LISTADO ATM'!$A$2:$C$817,3,0)</f>
        <v>DISTRITO NACIONAL</v>
      </c>
      <c r="B52" s="4">
        <v>906</v>
      </c>
      <c r="C52" s="10" t="str">
        <f>VLOOKUP(B52,'[1]LISTADO ATM'!$A$2:$B$816,2,0)</f>
        <v xml:space="preserve">ATM MESCYT  </v>
      </c>
      <c r="D52" s="28" t="s">
        <v>17</v>
      </c>
      <c r="E52" s="14">
        <v>335800422</v>
      </c>
    </row>
    <row r="53" spans="1:5" ht="18" x14ac:dyDescent="0.25">
      <c r="A53" s="10" t="str">
        <f>VLOOKUP(B53,'[1]LISTADO ATM'!$A$2:$C$817,3,0)</f>
        <v>DISTRITO NACIONAL</v>
      </c>
      <c r="B53" s="4">
        <v>816</v>
      </c>
      <c r="C53" s="10" t="str">
        <f>VLOOKUP(B53,'[1]LISTADO ATM'!$A$2:$B$816,2,0)</f>
        <v xml:space="preserve">ATM Oficina Pedro Brand </v>
      </c>
      <c r="D53" s="28" t="s">
        <v>17</v>
      </c>
      <c r="E53" s="14">
        <v>335800423</v>
      </c>
    </row>
    <row r="54" spans="1:5" ht="18" x14ac:dyDescent="0.25">
      <c r="A54" s="10" t="str">
        <f>VLOOKUP(B54,'[1]LISTADO ATM'!$A$2:$C$817,3,0)</f>
        <v>DISTRITO NACIONAL</v>
      </c>
      <c r="B54" s="4">
        <v>593</v>
      </c>
      <c r="C54" s="10" t="str">
        <f>VLOOKUP(B54,'[1]LISTADO ATM'!$A$2:$B$816,2,0)</f>
        <v xml:space="preserve">ATM Ministerio Fuerzas Armadas II </v>
      </c>
      <c r="D54" s="28" t="s">
        <v>17</v>
      </c>
      <c r="E54" s="14">
        <v>335800424</v>
      </c>
    </row>
    <row r="55" spans="1:5" ht="18" x14ac:dyDescent="0.25">
      <c r="A55" s="10" t="str">
        <f>VLOOKUP(B55,'[1]LISTADO ATM'!$A$2:$C$817,3,0)</f>
        <v>DISTRITO NACIONAL</v>
      </c>
      <c r="B55" s="4">
        <v>415</v>
      </c>
      <c r="C55" s="10" t="str">
        <f>VLOOKUP(B55,'[1]LISTADO ATM'!$A$2:$B$816,2,0)</f>
        <v xml:space="preserve">ATM Autobanco San Martín I </v>
      </c>
      <c r="D55" s="28" t="s">
        <v>17</v>
      </c>
      <c r="E55" s="14">
        <v>335800428</v>
      </c>
    </row>
    <row r="56" spans="1:5" ht="18" x14ac:dyDescent="0.25">
      <c r="A56" s="10" t="str">
        <f>VLOOKUP(B56,'[1]LISTADO ATM'!$A$2:$C$817,3,0)</f>
        <v>ESTE</v>
      </c>
      <c r="B56" s="4">
        <v>293</v>
      </c>
      <c r="C56" s="10" t="str">
        <f>VLOOKUP(B56,'[1]LISTADO ATM'!$A$2:$B$816,2,0)</f>
        <v xml:space="preserve">ATM S/M Nueva Visión (San Pedro) </v>
      </c>
      <c r="D56" s="28" t="s">
        <v>17</v>
      </c>
      <c r="E56" s="14">
        <v>335800430</v>
      </c>
    </row>
    <row r="57" spans="1:5" ht="18.75" thickBot="1" x14ac:dyDescent="0.3">
      <c r="A57" s="7" t="s">
        <v>12</v>
      </c>
      <c r="B57" s="15">
        <f>COUNT(B45:B56)</f>
        <v>12</v>
      </c>
      <c r="C57" s="25"/>
      <c r="D57" s="5"/>
      <c r="E57" s="6"/>
    </row>
    <row r="58" spans="1:5" ht="15.75" thickBot="1" x14ac:dyDescent="0.3">
      <c r="E58" s="9"/>
    </row>
    <row r="59" spans="1:5" ht="18.75" thickBot="1" x14ac:dyDescent="0.3">
      <c r="A59" s="33" t="s">
        <v>14</v>
      </c>
      <c r="B59" s="34"/>
      <c r="E59" s="9"/>
    </row>
    <row r="60" spans="1:5" ht="18.75" thickBot="1" x14ac:dyDescent="0.3">
      <c r="A60" s="35">
        <f>+B41+B57</f>
        <v>39</v>
      </c>
      <c r="B60" s="36"/>
      <c r="E60" s="9"/>
    </row>
    <row r="61" spans="1:5" ht="15.75" thickBot="1" x14ac:dyDescent="0.3">
      <c r="E61" s="9"/>
    </row>
    <row r="62" spans="1:5" ht="18.75" thickBot="1" x14ac:dyDescent="0.3">
      <c r="A62" s="37" t="s">
        <v>15</v>
      </c>
      <c r="B62" s="38"/>
      <c r="C62" s="38"/>
      <c r="D62" s="38"/>
      <c r="E62" s="39"/>
    </row>
    <row r="63" spans="1:5" ht="18" x14ac:dyDescent="0.25">
      <c r="A63" s="17" t="s">
        <v>5</v>
      </c>
      <c r="B63" s="17" t="s">
        <v>6</v>
      </c>
      <c r="C63" s="8" t="s">
        <v>7</v>
      </c>
      <c r="D63" s="40" t="s">
        <v>8</v>
      </c>
      <c r="E63" s="41"/>
    </row>
    <row r="64" spans="1:5" ht="18" x14ac:dyDescent="0.25">
      <c r="A64" s="4" t="str">
        <f>VLOOKUP(B64,'[1]LISTADO ATM'!$A$2:$C$817,3,0)</f>
        <v>DISTRITO NACIONAL</v>
      </c>
      <c r="B64" s="4">
        <v>355</v>
      </c>
      <c r="C64" s="10" t="str">
        <f>VLOOKUP(B64,'[1]LISTADO ATM'!$A$2:$B$816,2,0)</f>
        <v xml:space="preserve">ATM UNP Metro II </v>
      </c>
      <c r="D64" s="31" t="s">
        <v>16</v>
      </c>
      <c r="E64" s="32"/>
    </row>
    <row r="65" spans="1:5" ht="18" x14ac:dyDescent="0.25">
      <c r="A65" s="4" t="str">
        <f>VLOOKUP(B65,'[1]LISTADO ATM'!$A$2:$C$817,3,0)</f>
        <v>NORTE</v>
      </c>
      <c r="B65" s="4">
        <v>154</v>
      </c>
      <c r="C65" s="10" t="str">
        <f>VLOOKUP(B65,'[1]LISTADO ATM'!$A$2:$B$816,2,0)</f>
        <v xml:space="preserve">ATM Oficina Sánchez </v>
      </c>
      <c r="D65" s="31" t="s">
        <v>16</v>
      </c>
      <c r="E65" s="32"/>
    </row>
    <row r="66" spans="1:5" ht="18" x14ac:dyDescent="0.25">
      <c r="A66" s="4" t="str">
        <f>VLOOKUP(B66,'[1]LISTADO ATM'!$A$2:$C$817,3,0)</f>
        <v>ESTE</v>
      </c>
      <c r="B66" s="4">
        <v>651</v>
      </c>
      <c r="C66" s="10" t="str">
        <f>VLOOKUP(B66,'[1]LISTADO ATM'!$A$2:$B$816,2,0)</f>
        <v>ATM Eco Petroleo Romana</v>
      </c>
      <c r="D66" s="31" t="s">
        <v>18</v>
      </c>
      <c r="E66" s="32"/>
    </row>
    <row r="67" spans="1:5" ht="18" x14ac:dyDescent="0.25">
      <c r="A67" s="4" t="str">
        <f>VLOOKUP(B67,'[1]LISTADO ATM'!$A$2:$C$817,3,0)</f>
        <v>DISTRITO NACIONAL</v>
      </c>
      <c r="B67" s="4">
        <v>471</v>
      </c>
      <c r="C67" s="10" t="str">
        <f>VLOOKUP(B67,'[1]LISTADO ATM'!$A$2:$B$816,2,0)</f>
        <v>ATM Autoservicio DGT I</v>
      </c>
      <c r="D67" s="31" t="s">
        <v>16</v>
      </c>
      <c r="E67" s="32"/>
    </row>
    <row r="68" spans="1:5" ht="18" x14ac:dyDescent="0.25">
      <c r="A68" s="4" t="str">
        <f>VLOOKUP(B68,'[1]LISTADO ATM'!$A$2:$C$817,3,0)</f>
        <v>DISTRITO NACIONAL</v>
      </c>
      <c r="B68" s="4">
        <v>559</v>
      </c>
      <c r="C68" s="10" t="str">
        <f>VLOOKUP(B68,'[1]LISTADO ATM'!$A$2:$B$816,2,0)</f>
        <v xml:space="preserve">ATM UNP Metro I </v>
      </c>
      <c r="D68" s="31" t="s">
        <v>16</v>
      </c>
      <c r="E68" s="32"/>
    </row>
    <row r="69" spans="1:5" ht="18" x14ac:dyDescent="0.25">
      <c r="A69" s="4" t="str">
        <f>VLOOKUP(B69,'[1]LISTADO ATM'!$A$2:$C$817,3,0)</f>
        <v>NORTE</v>
      </c>
      <c r="B69" s="4">
        <v>837</v>
      </c>
      <c r="C69" s="10" t="str">
        <f>VLOOKUP(B69,'[1]LISTADO ATM'!$A$2:$B$816,2,0)</f>
        <v>ATM Estación Next Canabacoa</v>
      </c>
      <c r="D69" s="31" t="s">
        <v>16</v>
      </c>
      <c r="E69" s="32"/>
    </row>
    <row r="70" spans="1:5" ht="18" x14ac:dyDescent="0.25">
      <c r="A70" s="4" t="str">
        <f>VLOOKUP(B70,'[1]LISTADO ATM'!$A$2:$C$817,3,0)</f>
        <v>ESTE</v>
      </c>
      <c r="B70" s="4">
        <v>1</v>
      </c>
      <c r="C70" s="10" t="str">
        <f>VLOOKUP(B70,'[1]LISTADO ATM'!$A$2:$B$816,2,0)</f>
        <v>ATM S/M San Rafael del Yuma</v>
      </c>
      <c r="D70" s="31" t="s">
        <v>16</v>
      </c>
      <c r="E70" s="32"/>
    </row>
    <row r="71" spans="1:5" ht="18" x14ac:dyDescent="0.25">
      <c r="A71" s="4" t="str">
        <f>VLOOKUP(B71,'[1]LISTADO ATM'!$A$2:$C$817,3,0)</f>
        <v>NORTE</v>
      </c>
      <c r="B71" s="4">
        <v>903</v>
      </c>
      <c r="C71" s="10" t="str">
        <f>VLOOKUP(B71,'[1]LISTADO ATM'!$A$2:$B$816,2,0)</f>
        <v xml:space="preserve">ATM Oficina La Vega Real I </v>
      </c>
      <c r="D71" s="31" t="s">
        <v>16</v>
      </c>
      <c r="E71" s="32"/>
    </row>
    <row r="72" spans="1:5" ht="18" x14ac:dyDescent="0.25">
      <c r="A72" s="4" t="str">
        <f>VLOOKUP(B72,'[1]LISTADO ATM'!$A$2:$C$817,3,0)</f>
        <v>SUR</v>
      </c>
      <c r="B72" s="4">
        <v>995</v>
      </c>
      <c r="C72" s="10" t="e">
        <f>VLOOKUP(B72,'[1]LISTADO ATM'!$A$2:$B$816,2,0)</f>
        <v>#N/A</v>
      </c>
      <c r="D72" s="31" t="s">
        <v>18</v>
      </c>
      <c r="E72" s="32"/>
    </row>
    <row r="73" spans="1:5" ht="18" x14ac:dyDescent="0.25">
      <c r="A73" s="4" t="str">
        <f>VLOOKUP(B73,'[1]LISTADO ATM'!$A$2:$C$817,3,0)</f>
        <v>DISTRITO NACIONAL</v>
      </c>
      <c r="B73" s="4">
        <v>580</v>
      </c>
      <c r="C73" s="10" t="str">
        <f>VLOOKUP(B73,'[1]LISTADO ATM'!$A$2:$B$816,2,0)</f>
        <v xml:space="preserve">ATM Edificio Propagas </v>
      </c>
      <c r="D73" s="31" t="s">
        <v>20</v>
      </c>
      <c r="E73" s="32"/>
    </row>
    <row r="74" spans="1:5" ht="18" x14ac:dyDescent="0.25">
      <c r="A74" s="4" t="str">
        <f>VLOOKUP(B74,'[1]LISTADO ATM'!$A$2:$C$817,3,0)</f>
        <v>SUR</v>
      </c>
      <c r="B74" s="4">
        <v>984</v>
      </c>
      <c r="C74" s="10" t="str">
        <f>VLOOKUP(B74,'[1]LISTADO ATM'!$A$2:$B$816,2,0)</f>
        <v xml:space="preserve">ATM Oficina Neiba II </v>
      </c>
      <c r="D74" s="31" t="s">
        <v>16</v>
      </c>
      <c r="E74" s="32"/>
    </row>
    <row r="75" spans="1:5" ht="18" x14ac:dyDescent="0.25">
      <c r="A75" s="4" t="str">
        <f>VLOOKUP(B75,'[1]LISTADO ATM'!$A$2:$C$817,3,0)</f>
        <v>NORTE</v>
      </c>
      <c r="B75" s="4">
        <v>894</v>
      </c>
      <c r="C75" s="10" t="str">
        <f>VLOOKUP(B75,'[1]LISTADO ATM'!$A$2:$B$816,2,0)</f>
        <v>ATM Eco Petroleo Estero Hondo</v>
      </c>
      <c r="D75" s="31" t="s">
        <v>18</v>
      </c>
      <c r="E75" s="32"/>
    </row>
    <row r="76" spans="1:5" ht="18" x14ac:dyDescent="0.25">
      <c r="A76" s="4" t="str">
        <f>VLOOKUP(B76,'[1]LISTADO ATM'!$A$2:$C$817,3,0)</f>
        <v>SUR</v>
      </c>
      <c r="B76" s="4">
        <v>783</v>
      </c>
      <c r="C76" s="10" t="str">
        <f>VLOOKUP(B76,'[1]LISTADO ATM'!$A$2:$B$816,2,0)</f>
        <v xml:space="preserve">ATM Autobanco Alfa y Omega (Barahona) </v>
      </c>
      <c r="D76" s="31" t="s">
        <v>16</v>
      </c>
      <c r="E76" s="32"/>
    </row>
    <row r="77" spans="1:5" ht="18" x14ac:dyDescent="0.25">
      <c r="A77" s="4" t="str">
        <f>VLOOKUP(B77,'[1]LISTADO ATM'!$A$2:$C$817,3,0)</f>
        <v>DISTRITO NACIONAL</v>
      </c>
      <c r="B77" s="4">
        <v>745</v>
      </c>
      <c r="C77" s="10" t="str">
        <f>VLOOKUP(B77,'[1]LISTADO ATM'!$A$2:$B$816,2,0)</f>
        <v xml:space="preserve">ATM Oficina Ave. Duarte </v>
      </c>
      <c r="D77" s="31" t="s">
        <v>18</v>
      </c>
      <c r="E77" s="32"/>
    </row>
    <row r="78" spans="1:5" ht="18" x14ac:dyDescent="0.25">
      <c r="A78" s="4" t="str">
        <f>VLOOKUP(B78,'[1]LISTADO ATM'!$A$2:$C$817,3,0)</f>
        <v>DISTRITO NACIONAL</v>
      </c>
      <c r="B78" s="4">
        <v>671</v>
      </c>
      <c r="C78" s="10" t="str">
        <f>VLOOKUP(B78,'[1]LISTADO ATM'!$A$2:$B$816,2,0)</f>
        <v>ATM Ayuntamiento Sto. Dgo. Norte</v>
      </c>
      <c r="D78" s="31" t="s">
        <v>16</v>
      </c>
      <c r="E78" s="32"/>
    </row>
    <row r="79" spans="1:5" ht="18" x14ac:dyDescent="0.25">
      <c r="A79" s="4" t="str">
        <f>VLOOKUP(B79,'[1]LISTADO ATM'!$A$2:$C$817,3,0)</f>
        <v>SUR</v>
      </c>
      <c r="B79" s="4">
        <v>584</v>
      </c>
      <c r="C79" s="10" t="str">
        <f>VLOOKUP(B79,'[1]LISTADO ATM'!$A$2:$B$816,2,0)</f>
        <v xml:space="preserve">ATM Oficina San Cristóbal I </v>
      </c>
      <c r="D79" s="31" t="s">
        <v>16</v>
      </c>
      <c r="E79" s="32"/>
    </row>
    <row r="80" spans="1:5" ht="18" x14ac:dyDescent="0.25">
      <c r="A80" s="4" t="str">
        <f>VLOOKUP(B80,'[1]LISTADO ATM'!$A$2:$C$817,3,0)</f>
        <v>DISTRITO NACIONAL</v>
      </c>
      <c r="B80" s="4">
        <v>557</v>
      </c>
      <c r="C80" s="10" t="str">
        <f>VLOOKUP(B80,'[1]LISTADO ATM'!$A$2:$B$816,2,0)</f>
        <v xml:space="preserve">ATM Multicentro La Sirena Ave. Mella </v>
      </c>
      <c r="D80" s="31" t="s">
        <v>18</v>
      </c>
      <c r="E80" s="32"/>
    </row>
    <row r="81" spans="1:5" ht="18" x14ac:dyDescent="0.25">
      <c r="A81" s="4" t="str">
        <f>VLOOKUP(B81,'[1]LISTADO ATM'!$A$2:$C$817,3,0)</f>
        <v>DISTRITO NACIONAL</v>
      </c>
      <c r="B81" s="4">
        <v>541</v>
      </c>
      <c r="C81" s="10" t="str">
        <f>VLOOKUP(B81,'[1]LISTADO ATM'!$A$2:$B$816,2,0)</f>
        <v xml:space="preserve">ATM Oficina Sambil II </v>
      </c>
      <c r="D81" s="31" t="s">
        <v>16</v>
      </c>
      <c r="E81" s="32"/>
    </row>
    <row r="82" spans="1:5" ht="18" x14ac:dyDescent="0.25">
      <c r="A82" s="4" t="str">
        <f>VLOOKUP(B82,'[1]LISTADO ATM'!$A$2:$C$817,3,0)</f>
        <v>DISTRITO NACIONAL</v>
      </c>
      <c r="B82" s="4">
        <v>525</v>
      </c>
      <c r="C82" s="10" t="str">
        <f>VLOOKUP(B82,'[1]LISTADO ATM'!$A$2:$B$816,2,0)</f>
        <v>ATM S/M Bravo Las Americas</v>
      </c>
      <c r="D82" s="31" t="s">
        <v>16</v>
      </c>
      <c r="E82" s="32"/>
    </row>
    <row r="83" spans="1:5" ht="18" x14ac:dyDescent="0.25">
      <c r="A83" s="4" t="str">
        <f>VLOOKUP(B83,'[1]LISTADO ATM'!$A$2:$C$817,3,0)</f>
        <v>DISTRITO NACIONAL</v>
      </c>
      <c r="B83" s="4">
        <v>437</v>
      </c>
      <c r="C83" s="10" t="str">
        <f>VLOOKUP(B83,'[1]LISTADO ATM'!$A$2:$B$816,2,0)</f>
        <v xml:space="preserve">ATM Autobanco Torre III </v>
      </c>
      <c r="D83" s="31" t="s">
        <v>18</v>
      </c>
      <c r="E83" s="32"/>
    </row>
    <row r="84" spans="1:5" ht="18" x14ac:dyDescent="0.25">
      <c r="A84" s="4" t="str">
        <f>VLOOKUP(B84,'[1]LISTADO ATM'!$A$2:$C$817,3,0)</f>
        <v>DISTRITO NACIONAL</v>
      </c>
      <c r="B84" s="4">
        <v>410</v>
      </c>
      <c r="C84" s="10" t="str">
        <f>VLOOKUP(B84,'[1]LISTADO ATM'!$A$2:$B$816,2,0)</f>
        <v xml:space="preserve">ATM Oficina Las Palmas de Herrera II </v>
      </c>
      <c r="D84" s="31" t="s">
        <v>16</v>
      </c>
      <c r="E84" s="32"/>
    </row>
    <row r="85" spans="1:5" ht="18" x14ac:dyDescent="0.25">
      <c r="A85" s="4" t="str">
        <f>VLOOKUP(B85,'[1]LISTADO ATM'!$A$2:$C$817,3,0)</f>
        <v>DISTRITO NACIONAL</v>
      </c>
      <c r="B85" s="4">
        <v>302</v>
      </c>
      <c r="C85" s="10" t="str">
        <f>VLOOKUP(B85,'[1]LISTADO ATM'!$A$2:$B$816,2,0)</f>
        <v xml:space="preserve">ATM S/M Aprezio Los Mameyes  </v>
      </c>
      <c r="D85" s="31" t="s">
        <v>18</v>
      </c>
      <c r="E85" s="32"/>
    </row>
    <row r="86" spans="1:5" ht="18" x14ac:dyDescent="0.25">
      <c r="A86" s="4" t="str">
        <f>VLOOKUP(B86,'[1]LISTADO ATM'!$A$2:$C$817,3,0)</f>
        <v>NORTE</v>
      </c>
      <c r="B86" s="4">
        <v>138</v>
      </c>
      <c r="C86" s="10" t="str">
        <f>VLOOKUP(B86,'[1]LISTADO ATM'!$A$2:$B$816,2,0)</f>
        <v xml:space="preserve">ATM UNP Fantino </v>
      </c>
      <c r="D86" s="31" t="s">
        <v>16</v>
      </c>
      <c r="E86" s="32"/>
    </row>
    <row r="87" spans="1:5" ht="18" x14ac:dyDescent="0.25">
      <c r="A87" s="4" t="str">
        <f>VLOOKUP(B87,'[1]LISTADO ATM'!$A$2:$C$817,3,0)</f>
        <v>DISTRITO NACIONAL</v>
      </c>
      <c r="B87" s="4">
        <v>60</v>
      </c>
      <c r="C87" s="10" t="str">
        <f>VLOOKUP(B87,'[1]LISTADO ATM'!$A$2:$B$816,2,0)</f>
        <v xml:space="preserve">ATM Autobanco 27 de Febrero </v>
      </c>
      <c r="D87" s="31" t="s">
        <v>16</v>
      </c>
      <c r="E87" s="32"/>
    </row>
    <row r="88" spans="1:5" ht="18" x14ac:dyDescent="0.25">
      <c r="A88" s="4" t="str">
        <f>VLOOKUP(B88,'[1]LISTADO ATM'!$A$2:$C$817,3,0)</f>
        <v>DISTRITO NACIONAL</v>
      </c>
      <c r="B88" s="4">
        <v>39</v>
      </c>
      <c r="C88" s="10" t="str">
        <f>VLOOKUP(B88,'[1]LISTADO ATM'!$A$2:$B$816,2,0)</f>
        <v xml:space="preserve">ATM Oficina Ovando </v>
      </c>
      <c r="D88" s="31" t="s">
        <v>16</v>
      </c>
      <c r="E88" s="32"/>
    </row>
    <row r="89" spans="1:5" ht="18.75" thickBot="1" x14ac:dyDescent="0.3">
      <c r="A89" s="7" t="s">
        <v>12</v>
      </c>
      <c r="B89" s="15">
        <f>COUNT(B64:B88)</f>
        <v>25</v>
      </c>
      <c r="C89" s="25"/>
      <c r="D89" s="29"/>
      <c r="E89" s="30"/>
    </row>
  </sheetData>
  <mergeCells count="36"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D75:E75"/>
    <mergeCell ref="D76:E76"/>
    <mergeCell ref="D77:E77"/>
    <mergeCell ref="D78:E78"/>
    <mergeCell ref="D79:E79"/>
    <mergeCell ref="D70:E70"/>
    <mergeCell ref="D71:E71"/>
    <mergeCell ref="D72:E72"/>
    <mergeCell ref="D73:E73"/>
    <mergeCell ref="D74:E74"/>
    <mergeCell ref="A1:E1"/>
    <mergeCell ref="A7:E7"/>
    <mergeCell ref="C10:E10"/>
    <mergeCell ref="A12:E12"/>
    <mergeCell ref="A43:E43"/>
    <mergeCell ref="A2:E2"/>
    <mergeCell ref="A59:B59"/>
    <mergeCell ref="A60:B60"/>
    <mergeCell ref="A62:E62"/>
    <mergeCell ref="D63:E63"/>
    <mergeCell ref="D64:E64"/>
    <mergeCell ref="D65:E65"/>
    <mergeCell ref="D66:E66"/>
    <mergeCell ref="D67:E67"/>
    <mergeCell ref="D68:E68"/>
    <mergeCell ref="D69:E69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2021-02-23T09:59:17Z</dcterms:modified>
</cp:coreProperties>
</file>