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4\"/>
    </mc:Choice>
  </mc:AlternateContent>
  <bookViews>
    <workbookView xWindow="0" yWindow="0" windowWidth="14490" windowHeight="52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76" i="1"/>
  <c r="B99" i="1"/>
  <c r="C75" i="1"/>
  <c r="A75" i="1"/>
  <c r="A58" i="1"/>
  <c r="A59" i="1"/>
  <c r="A60" i="1"/>
  <c r="A61" i="1"/>
  <c r="A62" i="1"/>
  <c r="A63" i="1"/>
  <c r="A64" i="1"/>
  <c r="A65" i="1"/>
  <c r="C58" i="1"/>
  <c r="C59" i="1"/>
  <c r="C60" i="1"/>
  <c r="C61" i="1"/>
  <c r="C62" i="1"/>
  <c r="C63" i="1"/>
  <c r="C64" i="1"/>
  <c r="C65" i="1"/>
  <c r="A98" i="1"/>
  <c r="C98" i="1"/>
  <c r="C97" i="1"/>
  <c r="A97" i="1"/>
  <c r="A42" i="1" l="1"/>
  <c r="C42" i="1"/>
  <c r="A55" i="1"/>
  <c r="C55" i="1"/>
  <c r="A56" i="1"/>
  <c r="C56" i="1"/>
  <c r="A57" i="1"/>
  <c r="C57" i="1"/>
  <c r="A89" i="1"/>
  <c r="C89" i="1"/>
  <c r="A90" i="1"/>
  <c r="C90" i="1"/>
  <c r="A91" i="1"/>
  <c r="C91" i="1"/>
  <c r="A92" i="1"/>
  <c r="C92" i="1"/>
  <c r="A93" i="1"/>
  <c r="C93" i="1"/>
  <c r="A39" i="1" l="1"/>
  <c r="C39" i="1"/>
  <c r="A40" i="1"/>
  <c r="C40" i="1"/>
  <c r="A41" i="1"/>
  <c r="C41" i="1"/>
  <c r="A43" i="1"/>
  <c r="C43" i="1"/>
  <c r="A44" i="1"/>
  <c r="C44" i="1"/>
  <c r="A34" i="1"/>
  <c r="C34" i="1"/>
  <c r="A35" i="1"/>
  <c r="C35" i="1"/>
  <c r="A36" i="1"/>
  <c r="C36" i="1"/>
  <c r="A37" i="1"/>
  <c r="C37" i="1"/>
  <c r="A38" i="1"/>
  <c r="C38" i="1"/>
  <c r="A29" i="1"/>
  <c r="C29" i="1"/>
  <c r="A30" i="1"/>
  <c r="C30" i="1"/>
  <c r="A31" i="1"/>
  <c r="C31" i="1"/>
  <c r="A32" i="1"/>
  <c r="C32" i="1"/>
  <c r="A33" i="1"/>
  <c r="C33" i="1"/>
  <c r="A22" i="1"/>
  <c r="C22" i="1"/>
  <c r="A23" i="1"/>
  <c r="C23" i="1"/>
  <c r="A24" i="1"/>
  <c r="C24" i="1"/>
  <c r="A25" i="1"/>
  <c r="C25" i="1"/>
  <c r="A26" i="1"/>
  <c r="C26" i="1"/>
  <c r="A87" i="1"/>
  <c r="C87" i="1"/>
  <c r="A88" i="1"/>
  <c r="C88" i="1"/>
  <c r="A94" i="1"/>
  <c r="C94" i="1"/>
  <c r="B66" i="1"/>
  <c r="A21" i="1"/>
  <c r="C21" i="1"/>
  <c r="A27" i="1"/>
  <c r="C27" i="1"/>
  <c r="A28" i="1"/>
  <c r="C28" i="1"/>
  <c r="A45" i="1"/>
  <c r="C45" i="1"/>
  <c r="A54" i="1"/>
  <c r="C54" i="1"/>
  <c r="A86" i="1" l="1"/>
  <c r="C86" i="1"/>
  <c r="A85" i="1"/>
  <c r="C85" i="1"/>
  <c r="A53" i="1"/>
  <c r="C53" i="1"/>
  <c r="A52" i="1"/>
  <c r="C52" i="1"/>
  <c r="A72" i="1"/>
  <c r="C72" i="1"/>
  <c r="A73" i="1"/>
  <c r="C73" i="1"/>
  <c r="A74" i="1"/>
  <c r="C74" i="1"/>
  <c r="A71" i="1"/>
  <c r="C71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46" i="1"/>
  <c r="C46" i="1"/>
  <c r="A95" i="1"/>
  <c r="C95" i="1"/>
  <c r="A96" i="1"/>
  <c r="C96" i="1"/>
  <c r="C70" i="1" l="1"/>
  <c r="A70" i="1"/>
  <c r="C84" i="1" l="1"/>
  <c r="A84" i="1"/>
  <c r="C83" i="1" l="1"/>
  <c r="A83" i="1"/>
  <c r="C9" i="1"/>
  <c r="A9" i="1"/>
  <c r="A79" i="1" l="1"/>
</calcChain>
</file>

<file path=xl/sharedStrings.xml><?xml version="1.0" encoding="utf-8"?>
<sst xmlns="http://schemas.openxmlformats.org/spreadsheetml/2006/main" count="116" uniqueCount="30">
  <si>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</si>
  <si>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</si>
  <si>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</si>
  <si>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</si>
  <si>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</si>
  <si>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</si>
  <si>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</si>
  <si>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</si>
  <si>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</si>
  <si>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</si>
  <si>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</si>
  <si>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</si>
  <si>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</si>
  <si>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</si>
  <si>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</si>
  <si>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</si>
  <si>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</si>
  <si>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2 Gavetas Vacías y 1 Fallando</t>
  </si>
  <si>
    <t>Abastecidos</t>
  </si>
  <si>
    <t>335802814 </t>
  </si>
  <si>
    <t>335803130</t>
  </si>
  <si>
    <t>335803126</t>
  </si>
  <si>
    <t>335803121</t>
  </si>
  <si>
    <t>335803120</t>
  </si>
  <si>
    <t>335803119</t>
  </si>
  <si>
    <t>335803118</t>
  </si>
  <si>
    <t>335803117</t>
  </si>
  <si>
    <t>335803116</t>
  </si>
  <si>
    <t>335803124</t>
  </si>
  <si>
    <t>335803122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</si>
</sst>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zoomScale="85" zoomScaleNormal="85" workbookViewId="0">
      <selection activeCell="A2" sqref="A2:E2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9" bestFit="1" customWidth="1"/>
    <col min="3" max="3" width="77.85546875" customWidth="1"/>
    <col min="4" max="4" width="38.42578125" bestFit="1" customWidth="1"/>
    <col min="5" max="5" width="19.7109375" customWidth="1"/>
  </cols>
  <sheetData>
    <row r="1" spans="1:5" ht="22.5" x14ac:dyDescent="0.25">
      <c r="A1" s="33" t="s">
        <v>1</v>
      </c>
      <c r="B1" s="34"/>
      <c r="C1" s="34"/>
      <c r="D1" s="34"/>
      <c r="E1" s="35"/>
    </row>
    <row r="2" spans="1:5" ht="25.5" x14ac:dyDescent="0.25">
      <c r="A2" s="42" t="s">
        <v>0</v>
      </c>
      <c r="B2" s="43"/>
      <c r="C2" s="43"/>
      <c r="D2" s="43"/>
      <c r="E2" s="44"/>
    </row>
    <row r="3" spans="1:5" ht="18" x14ac:dyDescent="0.25">
      <c r="B3" s="1"/>
      <c r="C3" s="1"/>
      <c r="D3" s="1"/>
      <c r="E3" s="21"/>
    </row>
    <row r="4" spans="1:5" ht="18.75" thickBot="1" x14ac:dyDescent="0.3">
      <c r="A4" s="18" t="s">
        <v>2</v>
      </c>
      <c r="B4" s="20">
        <v>44251.25</v>
      </c>
      <c r="C4" s="1"/>
      <c r="D4" s="1"/>
      <c r="E4" s="22"/>
    </row>
    <row r="5" spans="1:5" ht="18.75" thickBot="1" x14ac:dyDescent="0.3">
      <c r="A5" s="18" t="s">
        <v>3</v>
      </c>
      <c r="B5" s="20">
        <v>44251.708333333336</v>
      </c>
      <c r="C5" s="19"/>
      <c r="D5" s="1"/>
      <c r="E5" s="22"/>
    </row>
    <row r="6" spans="1:5" ht="18" x14ac:dyDescent="0.25">
      <c r="B6" s="1"/>
      <c r="C6" s="1"/>
      <c r="D6" s="1"/>
      <c r="E6" s="24"/>
    </row>
    <row r="7" spans="1:5" ht="18" x14ac:dyDescent="0.25">
      <c r="A7" s="36" t="s">
        <v>4</v>
      </c>
      <c r="B7" s="36"/>
      <c r="C7" s="36"/>
      <c r="D7" s="36"/>
      <c r="E7" s="36"/>
    </row>
    <row r="8" spans="1:5" ht="18" x14ac:dyDescent="0.25">
      <c r="A8" s="2" t="s">
        <v>5</v>
      </c>
      <c r="B8" s="2" t="s">
        <v>6</v>
      </c>
      <c r="C8" s="3" t="s">
        <v>7</v>
      </c>
      <c r="D8" s="23" t="s">
        <v>8</v>
      </c>
      <c r="E8" s="2" t="s">
        <v>9</v>
      </c>
    </row>
    <row r="9" spans="1:5" ht="18" x14ac:dyDescent="0.25">
      <c r="A9" s="10" t="str">
        <f>VLOOKUP(B9,'[1]LISTADO ATM'!$A$2:$C$817,3,0)</f>
        <v>NORTE</v>
      </c>
      <c r="B9" s="4">
        <v>944</v>
      </c>
      <c r="C9" s="4" t="str">
        <f>VLOOKUP(B9,'[1]LISTADO ATM'!$A$2:$B$916,2,0)</f>
        <v xml:space="preserve">ATM UNP Mao </v>
      </c>
      <c r="D9" s="16" t="s">
        <v>18</v>
      </c>
      <c r="E9" s="14">
        <v>335800886</v>
      </c>
    </row>
    <row r="10" spans="1:5" ht="18" x14ac:dyDescent="0.25">
      <c r="A10" s="10" t="str">
        <f>VLOOKUP(B10,'[1]LISTADO ATM'!$A$2:$C$817,3,0)</f>
        <v>SUR</v>
      </c>
      <c r="B10" s="4">
        <v>880</v>
      </c>
      <c r="C10" s="4" t="str">
        <f>VLOOKUP(B10,'[1]LISTADO ATM'!$A$2:$B$916,2,0)</f>
        <v xml:space="preserve">ATM Autoservicio Barahona II </v>
      </c>
      <c r="D10" s="16" t="s">
        <v>18</v>
      </c>
      <c r="E10" s="14">
        <v>335801728</v>
      </c>
    </row>
    <row r="11" spans="1:5" ht="18" x14ac:dyDescent="0.25">
      <c r="A11" s="10" t="str">
        <f>VLOOKUP(B11,'[1]LISTADO ATM'!$A$2:$C$817,3,0)</f>
        <v>SUR</v>
      </c>
      <c r="B11" s="4">
        <v>301</v>
      </c>
      <c r="C11" s="4" t="str">
        <f>VLOOKUP(B11,'[1]LISTADO ATM'!$A$2:$B$916,2,0)</f>
        <v xml:space="preserve">ATM UNP Alfa y Omega (Barahona) </v>
      </c>
      <c r="D11" s="16" t="s">
        <v>18</v>
      </c>
      <c r="E11" s="14">
        <v>335801721</v>
      </c>
    </row>
    <row r="12" spans="1:5" ht="18" x14ac:dyDescent="0.25">
      <c r="A12" s="10" t="str">
        <f>VLOOKUP(B12,'[1]LISTADO ATM'!$A$2:$C$817,3,0)</f>
        <v>DISTRITO NACIONAL</v>
      </c>
      <c r="B12" s="4">
        <v>377</v>
      </c>
      <c r="C12" s="4" t="str">
        <f>VLOOKUP(B12,'[1]LISTADO ATM'!$A$2:$B$916,2,0)</f>
        <v>ATM Estación del Metro Eduardo Brito</v>
      </c>
      <c r="D12" s="16" t="s">
        <v>18</v>
      </c>
      <c r="E12" s="14">
        <v>335801865</v>
      </c>
    </row>
    <row r="13" spans="1:5" ht="18" x14ac:dyDescent="0.25">
      <c r="A13" s="10" t="str">
        <f>VLOOKUP(B13,'[1]LISTADO ATM'!$A$2:$C$817,3,0)</f>
        <v>NORTE</v>
      </c>
      <c r="B13" s="4">
        <v>605</v>
      </c>
      <c r="C13" s="4" t="str">
        <f>VLOOKUP(B13,'[1]LISTADO ATM'!$A$2:$B$916,2,0)</f>
        <v xml:space="preserve">ATM Oficina Bonao I </v>
      </c>
      <c r="D13" s="16" t="s">
        <v>18</v>
      </c>
      <c r="E13" s="14">
        <v>335801869</v>
      </c>
    </row>
    <row r="14" spans="1:5" ht="18" x14ac:dyDescent="0.25">
      <c r="A14" s="10" t="str">
        <f>VLOOKUP(B14,'[1]LISTADO ATM'!$A$2:$C$817,3,0)</f>
        <v>NORTE</v>
      </c>
      <c r="B14" s="4">
        <v>857</v>
      </c>
      <c r="C14" s="4" t="str">
        <f>VLOOKUP(B14,'[1]LISTADO ATM'!$A$2:$B$916,2,0)</f>
        <v xml:space="preserve">ATM Oficina Los Alamos </v>
      </c>
      <c r="D14" s="16" t="s">
        <v>18</v>
      </c>
      <c r="E14" s="14">
        <v>335801888</v>
      </c>
    </row>
    <row r="15" spans="1:5" ht="18" x14ac:dyDescent="0.25">
      <c r="A15" s="10" t="str">
        <f>VLOOKUP(B15,'[1]LISTADO ATM'!$A$2:$C$817,3,0)</f>
        <v>ESTE</v>
      </c>
      <c r="B15" s="4">
        <v>114</v>
      </c>
      <c r="C15" s="4" t="str">
        <f>VLOOKUP(B15,'[1]LISTADO ATM'!$A$2:$B$916,2,0)</f>
        <v xml:space="preserve">ATM Oficina Hato Mayor </v>
      </c>
      <c r="D15" s="16" t="s">
        <v>18</v>
      </c>
      <c r="E15" s="28">
        <v>335801988</v>
      </c>
    </row>
    <row r="16" spans="1:5" ht="18" x14ac:dyDescent="0.25">
      <c r="A16" s="10" t="str">
        <f>VLOOKUP(B16,'[1]LISTADO ATM'!$A$2:$C$817,3,0)</f>
        <v>DISTRITO NACIONAL</v>
      </c>
      <c r="B16" s="4">
        <v>971</v>
      </c>
      <c r="C16" s="4" t="str">
        <f>VLOOKUP(B16,'[1]LISTADO ATM'!$A$2:$B$916,2,0)</f>
        <v xml:space="preserve">ATM Club Banreservas I </v>
      </c>
      <c r="D16" s="16" t="s">
        <v>18</v>
      </c>
      <c r="E16" s="14">
        <v>335799837</v>
      </c>
    </row>
    <row r="17" spans="1:5" ht="18" x14ac:dyDescent="0.25">
      <c r="A17" s="10" t="str">
        <f>VLOOKUP(B17,'[1]LISTADO ATM'!$A$2:$C$817,3,0)</f>
        <v>DISTRITO NACIONAL</v>
      </c>
      <c r="B17" s="4">
        <v>580</v>
      </c>
      <c r="C17" s="4" t="str">
        <f>VLOOKUP(B17,'[1]LISTADO ATM'!$A$2:$B$916,2,0)</f>
        <v xml:space="preserve">ATM Edificio Propagas </v>
      </c>
      <c r="D17" s="16" t="s">
        <v>18</v>
      </c>
      <c r="E17" s="27">
        <v>335801451</v>
      </c>
    </row>
    <row r="18" spans="1:5" ht="18" x14ac:dyDescent="0.25">
      <c r="A18" s="10" t="str">
        <f>VLOOKUP(B18,'[1]LISTADO ATM'!$A$2:$C$817,3,0)</f>
        <v>DISTRITO NACIONAL</v>
      </c>
      <c r="B18" s="4">
        <v>624</v>
      </c>
      <c r="C18" s="4" t="str">
        <f>VLOOKUP(B18,'[1]LISTADO ATM'!$A$2:$B$916,2,0)</f>
        <v xml:space="preserve">ATM Policía Nacional I </v>
      </c>
      <c r="D18" s="16" t="s">
        <v>18</v>
      </c>
      <c r="E18" s="27">
        <v>335801885</v>
      </c>
    </row>
    <row r="19" spans="1:5" ht="18" x14ac:dyDescent="0.25">
      <c r="A19" s="10" t="str">
        <f>VLOOKUP(B19,'[1]LISTADO ATM'!$A$2:$C$817,3,0)</f>
        <v>NORTE</v>
      </c>
      <c r="B19" s="4">
        <v>903</v>
      </c>
      <c r="C19" s="4" t="str">
        <f>VLOOKUP(B19,'[1]LISTADO ATM'!$A$2:$B$916,2,0)</f>
        <v xml:space="preserve">ATM Oficina La Vega Real I </v>
      </c>
      <c r="D19" s="16" t="s">
        <v>18</v>
      </c>
      <c r="E19" s="27">
        <v>335801889</v>
      </c>
    </row>
    <row r="20" spans="1:5" ht="18" x14ac:dyDescent="0.25">
      <c r="A20" s="10" t="str">
        <f>VLOOKUP(B20,'[1]LISTADO ATM'!$A$2:$C$817,3,0)</f>
        <v>DISTRITO NACIONAL</v>
      </c>
      <c r="B20" s="4">
        <v>552</v>
      </c>
      <c r="C20" s="4" t="str">
        <f>VLOOKUP(B20,'[1]LISTADO ATM'!$A$2:$B$916,2,0)</f>
        <v xml:space="preserve">ATM Suprema Corte de Justicia </v>
      </c>
      <c r="D20" s="16" t="s">
        <v>18</v>
      </c>
      <c r="E20" s="27">
        <v>335802099</v>
      </c>
    </row>
    <row r="21" spans="1:5" ht="18" x14ac:dyDescent="0.25">
      <c r="A21" s="10" t="str">
        <f>VLOOKUP(B21,'[1]LISTADO ATM'!$A$2:$C$817,3,0)</f>
        <v>DISTRITO NACIONAL</v>
      </c>
      <c r="B21" s="4">
        <v>551</v>
      </c>
      <c r="C21" s="4" t="str">
        <f>VLOOKUP(B21,'[1]LISTADO ATM'!$A$2:$B$916,2,0)</f>
        <v xml:space="preserve">ATM Oficina Padre Castellanos </v>
      </c>
      <c r="D21" s="16" t="s">
        <v>18</v>
      </c>
      <c r="E21" s="14">
        <v>335801612</v>
      </c>
    </row>
    <row r="22" spans="1:5" ht="18" x14ac:dyDescent="0.25">
      <c r="A22" s="10" t="str">
        <f>VLOOKUP(B22,'[1]LISTADO ATM'!$A$2:$C$817,3,0)</f>
        <v>SUR</v>
      </c>
      <c r="B22" s="4">
        <v>512</v>
      </c>
      <c r="C22" s="4" t="str">
        <f>VLOOKUP(B22,'[1]LISTADO ATM'!$A$2:$B$916,2,0)</f>
        <v>ATM Plaza Jesús Ferreira</v>
      </c>
      <c r="D22" s="16" t="s">
        <v>18</v>
      </c>
      <c r="E22" s="14">
        <v>335801714</v>
      </c>
    </row>
    <row r="23" spans="1:5" ht="18" x14ac:dyDescent="0.25">
      <c r="A23" s="10" t="str">
        <f>VLOOKUP(B23,'[1]LISTADO ATM'!$A$2:$C$817,3,0)</f>
        <v>ESTE</v>
      </c>
      <c r="B23" s="4">
        <v>772</v>
      </c>
      <c r="C23" s="4" t="str">
        <f>VLOOKUP(B23,'[1]LISTADO ATM'!$A$2:$B$916,2,0)</f>
        <v xml:space="preserve">ATM UNP Yamasá </v>
      </c>
      <c r="D23" s="16" t="s">
        <v>18</v>
      </c>
      <c r="E23" s="28">
        <v>335801864</v>
      </c>
    </row>
    <row r="24" spans="1:5" ht="18" x14ac:dyDescent="0.25">
      <c r="A24" s="10" t="str">
        <f>VLOOKUP(B24,'[1]LISTADO ATM'!$A$2:$C$817,3,0)</f>
        <v>SUR</v>
      </c>
      <c r="B24" s="4">
        <v>45</v>
      </c>
      <c r="C24" s="4" t="str">
        <f>VLOOKUP(B24,'[1]LISTADO ATM'!$A$2:$B$916,2,0)</f>
        <v xml:space="preserve">ATM Oficina Tamayo </v>
      </c>
      <c r="D24" s="16" t="s">
        <v>18</v>
      </c>
      <c r="E24" s="14">
        <v>335801868</v>
      </c>
    </row>
    <row r="25" spans="1:5" ht="18" x14ac:dyDescent="0.25">
      <c r="A25" s="10" t="str">
        <f>VLOOKUP(B25,'[1]LISTADO ATM'!$A$2:$C$817,3,0)</f>
        <v>DISTRITO NACIONAL</v>
      </c>
      <c r="B25" s="4">
        <v>561</v>
      </c>
      <c r="C25" s="4" t="str">
        <f>VLOOKUP(B25,'[1]LISTADO ATM'!$A$2:$B$916,2,0)</f>
        <v xml:space="preserve">ATM Comando Regional P.N. S.D. Este </v>
      </c>
      <c r="D25" s="16" t="s">
        <v>18</v>
      </c>
      <c r="E25" s="14">
        <v>335801871</v>
      </c>
    </row>
    <row r="26" spans="1:5" ht="18" x14ac:dyDescent="0.25">
      <c r="A26" s="10" t="str">
        <f>VLOOKUP(B26,'[1]LISTADO ATM'!$A$2:$C$817,3,0)</f>
        <v>DISTRITO NACIONAL</v>
      </c>
      <c r="B26" s="4">
        <v>672</v>
      </c>
      <c r="C26" s="4" t="str">
        <f>VLOOKUP(B26,'[1]LISTADO ATM'!$A$2:$B$916,2,0)</f>
        <v>ATM Destacamento Policía Nacional La Victoria</v>
      </c>
      <c r="D26" s="16" t="s">
        <v>18</v>
      </c>
      <c r="E26" s="14">
        <v>335801886</v>
      </c>
    </row>
    <row r="27" spans="1:5" ht="18" x14ac:dyDescent="0.25">
      <c r="A27" s="10" t="str">
        <f>VLOOKUP(B27,'[1]LISTADO ATM'!$A$2:$C$817,3,0)</f>
        <v>DISTRITO NACIONAL</v>
      </c>
      <c r="B27" s="4">
        <v>441</v>
      </c>
      <c r="C27" s="4" t="str">
        <f>VLOOKUP(B27,'[1]LISTADO ATM'!$A$2:$B$916,2,0)</f>
        <v>ATM Estacion de Servicio Romulo Betancour</v>
      </c>
      <c r="D27" s="16" t="s">
        <v>18</v>
      </c>
      <c r="E27" s="28">
        <v>335802045</v>
      </c>
    </row>
    <row r="28" spans="1:5" ht="18" x14ac:dyDescent="0.25">
      <c r="A28" s="10" t="str">
        <f>VLOOKUP(B28,'[1]LISTADO ATM'!$A$2:$C$817,3,0)</f>
        <v>DISTRITO NACIONAL</v>
      </c>
      <c r="B28" s="4">
        <v>904</v>
      </c>
      <c r="C28" s="4" t="str">
        <f>VLOOKUP(B28,'[1]LISTADO ATM'!$A$2:$B$916,2,0)</f>
        <v xml:space="preserve">ATM Oficina Multicentro La Sirena Churchill </v>
      </c>
      <c r="D28" s="16" t="s">
        <v>18</v>
      </c>
      <c r="E28" s="28">
        <v>335802118</v>
      </c>
    </row>
    <row r="29" spans="1:5" ht="18" x14ac:dyDescent="0.25">
      <c r="A29" s="10" t="str">
        <f>VLOOKUP(B29,'[1]LISTADO ATM'!$A$2:$C$817,3,0)</f>
        <v>DISTRITO NACIONAL</v>
      </c>
      <c r="B29" s="4">
        <v>559</v>
      </c>
      <c r="C29" s="4" t="str">
        <f>VLOOKUP(B29,'[1]LISTADO ATM'!$A$2:$B$916,2,0)</f>
        <v xml:space="preserve">ATM UNP Metro I </v>
      </c>
      <c r="D29" s="16" t="s">
        <v>18</v>
      </c>
      <c r="E29" s="28">
        <v>335802157</v>
      </c>
    </row>
    <row r="30" spans="1:5" ht="18" x14ac:dyDescent="0.25">
      <c r="A30" s="10" t="str">
        <f>VLOOKUP(B30,'[1]LISTADO ATM'!$A$2:$C$817,3,0)</f>
        <v>ESTE</v>
      </c>
      <c r="B30" s="4">
        <v>158</v>
      </c>
      <c r="C30" s="4" t="str">
        <f>VLOOKUP(B30,'[1]LISTADO ATM'!$A$2:$B$916,2,0)</f>
        <v xml:space="preserve">ATM Oficina Romana Norte </v>
      </c>
      <c r="D30" s="16" t="s">
        <v>18</v>
      </c>
      <c r="E30" s="28">
        <v>335801619</v>
      </c>
    </row>
    <row r="31" spans="1:5" ht="18" x14ac:dyDescent="0.25">
      <c r="A31" s="10" t="str">
        <f>VLOOKUP(B31,'[1]LISTADO ATM'!$A$2:$C$817,3,0)</f>
        <v>SUR</v>
      </c>
      <c r="B31" s="4">
        <v>84</v>
      </c>
      <c r="C31" s="4" t="str">
        <f>VLOOKUP(B31,'[1]LISTADO ATM'!$A$2:$B$916,2,0)</f>
        <v xml:space="preserve">ATM Oficina Multicentro Sirena San Cristóbal </v>
      </c>
      <c r="D31" s="16" t="s">
        <v>18</v>
      </c>
      <c r="E31" s="28">
        <v>335802432</v>
      </c>
    </row>
    <row r="32" spans="1:5" ht="18" x14ac:dyDescent="0.25">
      <c r="A32" s="10" t="str">
        <f>VLOOKUP(B32,'[1]LISTADO ATM'!$A$2:$C$817,3,0)</f>
        <v>DISTRITO NACIONAL</v>
      </c>
      <c r="B32" s="4">
        <v>560</v>
      </c>
      <c r="C32" s="4" t="str">
        <f>VLOOKUP(B32,'[1]LISTADO ATM'!$A$2:$B$916,2,0)</f>
        <v xml:space="preserve">ATM Junta Central Electoral </v>
      </c>
      <c r="D32" s="16" t="s">
        <v>18</v>
      </c>
      <c r="E32" s="28">
        <v>335802461</v>
      </c>
    </row>
    <row r="33" spans="1:5" ht="18" x14ac:dyDescent="0.25">
      <c r="A33" s="10" t="str">
        <f>VLOOKUP(B33,'[1]LISTADO ATM'!$A$2:$C$817,3,0)</f>
        <v>ESTE</v>
      </c>
      <c r="B33" s="4">
        <v>912</v>
      </c>
      <c r="C33" s="4" t="str">
        <f>VLOOKUP(B33,'[1]LISTADO ATM'!$A$2:$B$916,2,0)</f>
        <v xml:space="preserve">ATM Oficina San Pedro II </v>
      </c>
      <c r="D33" s="16" t="s">
        <v>18</v>
      </c>
      <c r="E33" s="28">
        <v>335802480</v>
      </c>
    </row>
    <row r="34" spans="1:5" ht="18" x14ac:dyDescent="0.25">
      <c r="A34" s="10" t="str">
        <f>VLOOKUP(B34,'[1]LISTADO ATM'!$A$2:$C$817,3,0)</f>
        <v>DISTRITO NACIONAL</v>
      </c>
      <c r="B34" s="4">
        <v>14</v>
      </c>
      <c r="C34" s="4" t="str">
        <f>VLOOKUP(B34,'[1]LISTADO ATM'!$A$2:$B$916,2,0)</f>
        <v xml:space="preserve">ATM Oficina Aeropuerto Las Américas I </v>
      </c>
      <c r="D34" s="16" t="s">
        <v>18</v>
      </c>
      <c r="E34" s="28">
        <v>335802593</v>
      </c>
    </row>
    <row r="35" spans="1:5" ht="18" x14ac:dyDescent="0.25">
      <c r="A35" s="10" t="str">
        <f>VLOOKUP(B35,'[1]LISTADO ATM'!$A$2:$C$817,3,0)</f>
        <v>SUR</v>
      </c>
      <c r="B35" s="4">
        <v>829</v>
      </c>
      <c r="C35" s="4" t="str">
        <f>VLOOKUP(B35,'[1]LISTADO ATM'!$A$2:$B$916,2,0)</f>
        <v xml:space="preserve">ATM UNP Multicentro Sirena Baní </v>
      </c>
      <c r="D35" s="16" t="s">
        <v>18</v>
      </c>
      <c r="E35" s="28">
        <v>335802592</v>
      </c>
    </row>
    <row r="36" spans="1:5" ht="18" x14ac:dyDescent="0.25">
      <c r="A36" s="10" t="str">
        <f>VLOOKUP(B36,'[1]LISTADO ATM'!$A$2:$C$817,3,0)</f>
        <v>DISTRITO NACIONAL</v>
      </c>
      <c r="B36" s="4">
        <v>875</v>
      </c>
      <c r="C36" s="4" t="str">
        <f>VLOOKUP(B36,'[1]LISTADO ATM'!$A$2:$B$916,2,0)</f>
        <v xml:space="preserve">ATM Texaco Aut. Duarte KM 14 1/2 (Los Alcarrizos) </v>
      </c>
      <c r="D36" s="16" t="s">
        <v>18</v>
      </c>
      <c r="E36" s="28">
        <v>335802605</v>
      </c>
    </row>
    <row r="37" spans="1:5" ht="18" x14ac:dyDescent="0.25">
      <c r="A37" s="10" t="str">
        <f>VLOOKUP(B37,'[1]LISTADO ATM'!$A$2:$C$817,3,0)</f>
        <v>DISTRITO NACIONAL</v>
      </c>
      <c r="B37" s="4">
        <v>336</v>
      </c>
      <c r="C37" s="4" t="str">
        <f>VLOOKUP(B37,'[1]LISTADO ATM'!$A$2:$B$916,2,0)</f>
        <v>ATM Instituto Nacional de Cancer (incart)</v>
      </c>
      <c r="D37" s="16" t="s">
        <v>18</v>
      </c>
      <c r="E37" s="27">
        <v>335801883</v>
      </c>
    </row>
    <row r="38" spans="1:5" ht="18" x14ac:dyDescent="0.25">
      <c r="A38" s="10" t="str">
        <f>VLOOKUP(B38,'[1]LISTADO ATM'!$A$2:$C$817,3,0)</f>
        <v>DISTRITO NACIONAL</v>
      </c>
      <c r="B38" s="4">
        <v>446</v>
      </c>
      <c r="C38" s="4" t="str">
        <f>VLOOKUP(B38,'[1]LISTADO ATM'!$A$2:$B$916,2,0)</f>
        <v>ATM Hipodromo V Centenario</v>
      </c>
      <c r="D38" s="16" t="s">
        <v>18</v>
      </c>
      <c r="E38" s="27">
        <v>335801884</v>
      </c>
    </row>
    <row r="39" spans="1:5" ht="18" x14ac:dyDescent="0.25">
      <c r="A39" s="10" t="str">
        <f>VLOOKUP(B39,'[1]LISTADO ATM'!$A$2:$C$817,3,0)</f>
        <v>DISTRITO NACIONAL</v>
      </c>
      <c r="B39" s="4">
        <v>769</v>
      </c>
      <c r="C39" s="4" t="str">
        <f>VLOOKUP(B39,'[1]LISTADO ATM'!$A$2:$B$916,2,0)</f>
        <v>ATM UNP Pablo Mella Morales</v>
      </c>
      <c r="D39" s="16" t="s">
        <v>18</v>
      </c>
      <c r="E39" s="27">
        <v>335801402</v>
      </c>
    </row>
    <row r="40" spans="1:5" ht="18" x14ac:dyDescent="0.25">
      <c r="A40" s="10" t="str">
        <f>VLOOKUP(B40,'[1]LISTADO ATM'!$A$2:$C$817,3,0)</f>
        <v>DISTRITO NACIONAL</v>
      </c>
      <c r="B40" s="4">
        <v>967</v>
      </c>
      <c r="C40" s="4" t="str">
        <f>VLOOKUP(B40,'[1]LISTADO ATM'!$A$2:$B$916,2,0)</f>
        <v xml:space="preserve">ATM UNP Hiper Olé Autopista Duarte </v>
      </c>
      <c r="D40" s="16" t="s">
        <v>18</v>
      </c>
      <c r="E40" s="27">
        <v>335802073</v>
      </c>
    </row>
    <row r="41" spans="1:5" ht="18" x14ac:dyDescent="0.25">
      <c r="A41" s="10" t="str">
        <f>VLOOKUP(B41,'[1]LISTADO ATM'!$A$2:$C$817,3,0)</f>
        <v>NORTE</v>
      </c>
      <c r="B41" s="4">
        <v>894</v>
      </c>
      <c r="C41" s="4" t="str">
        <f>VLOOKUP(B41,'[1]LISTADO ATM'!$A$2:$B$916,2,0)</f>
        <v>ATM Eco Petroleo Estero Hondo</v>
      </c>
      <c r="D41" s="16" t="s">
        <v>18</v>
      </c>
      <c r="E41" s="27">
        <v>335802558</v>
      </c>
    </row>
    <row r="42" spans="1:5" ht="18" x14ac:dyDescent="0.25">
      <c r="A42" s="10" t="str">
        <f>VLOOKUP(B42,'[1]LISTADO ATM'!$A$2:$C$817,3,0)</f>
        <v>DISTRITO NACIONAL</v>
      </c>
      <c r="B42" s="4">
        <v>988</v>
      </c>
      <c r="C42" s="4" t="str">
        <f>VLOOKUP(B42,'[1]LISTADO ATM'!$A$2:$B$916,2,0)</f>
        <v xml:space="preserve">ATM Estación Sigma 27 de Febrero </v>
      </c>
      <c r="D42" s="16" t="s">
        <v>18</v>
      </c>
      <c r="E42" s="14">
        <v>335801503</v>
      </c>
    </row>
    <row r="43" spans="1:5" ht="18" x14ac:dyDescent="0.25">
      <c r="A43" s="10" t="str">
        <f>VLOOKUP(B43,'[1]LISTADO ATM'!$A$2:$C$817,3,0)</f>
        <v>DISTRITO NACIONAL</v>
      </c>
      <c r="B43" s="4">
        <v>20</v>
      </c>
      <c r="C43" s="4" t="str">
        <f>VLOOKUP(B43,'[1]LISTADO ATM'!$A$2:$B$916,2,0)</f>
        <v>ATM S/M Aprezio Las Palmas</v>
      </c>
      <c r="D43" s="16" t="s">
        <v>18</v>
      </c>
      <c r="E43" s="14">
        <v>335801872</v>
      </c>
    </row>
    <row r="44" spans="1:5" ht="18" x14ac:dyDescent="0.25">
      <c r="A44" s="10" t="str">
        <f>VLOOKUP(B44,'[1]LISTADO ATM'!$A$2:$C$817,3,0)</f>
        <v>DISTRITO NACIONAL</v>
      </c>
      <c r="B44" s="4">
        <v>935</v>
      </c>
      <c r="C44" s="4" t="str">
        <f>VLOOKUP(B44,'[1]LISTADO ATM'!$A$2:$B$916,2,0)</f>
        <v xml:space="preserve">ATM Oficina John F. Kennedy </v>
      </c>
      <c r="D44" s="16" t="s">
        <v>18</v>
      </c>
      <c r="E44" s="14">
        <v>335802629</v>
      </c>
    </row>
    <row r="45" spans="1:5" ht="18" x14ac:dyDescent="0.25">
      <c r="A45" s="10" t="str">
        <f>VLOOKUP(B45,'[1]LISTADO ATM'!$A$2:$C$817,3,0)</f>
        <v>DISTRITO NACIONAL</v>
      </c>
      <c r="B45" s="4">
        <v>394</v>
      </c>
      <c r="C45" s="4" t="str">
        <f>VLOOKUP(B45,'[1]LISTADO ATM'!$A$2:$B$916,2,0)</f>
        <v xml:space="preserve">ATM Multicentro La Sirena Luperón </v>
      </c>
      <c r="D45" s="16" t="s">
        <v>18</v>
      </c>
      <c r="E45" s="28">
        <v>335802826</v>
      </c>
    </row>
    <row r="46" spans="1:5" ht="18" x14ac:dyDescent="0.25">
      <c r="A46" s="10" t="str">
        <f>VLOOKUP(B46,'[1]LISTADO ATM'!$A$2:$C$817,3,0)</f>
        <v>DISTRITO NACIONAL</v>
      </c>
      <c r="B46" s="4">
        <v>980</v>
      </c>
      <c r="C46" s="4" t="str">
        <f>VLOOKUP(B46,'[1]LISTADO ATM'!$A$2:$B$916,2,0)</f>
        <v xml:space="preserve">ATM Oficina Bella Vista Mall II </v>
      </c>
      <c r="D46" s="16" t="s">
        <v>18</v>
      </c>
      <c r="E46" s="28">
        <v>335801873</v>
      </c>
    </row>
    <row r="47" spans="1:5" ht="18.75" thickBot="1" x14ac:dyDescent="0.3">
      <c r="A47" s="7" t="s">
        <v>12</v>
      </c>
      <c r="B47" s="15">
        <f>COUNT(B9:B46)</f>
        <v>38</v>
      </c>
      <c r="C47" s="31"/>
      <c r="D47" s="37"/>
      <c r="E47" s="38"/>
    </row>
    <row r="48" spans="1:5" ht="15.75" thickBot="1" x14ac:dyDescent="0.3">
      <c r="E48" s="9"/>
    </row>
    <row r="49" spans="1:5" ht="18.75" thickBot="1" x14ac:dyDescent="0.3">
      <c r="A49" s="39" t="s">
        <v>10</v>
      </c>
      <c r="B49" s="40"/>
      <c r="C49" s="40"/>
      <c r="D49" s="40"/>
      <c r="E49" s="41"/>
    </row>
    <row r="50" spans="1:5" ht="18" x14ac:dyDescent="0.25">
      <c r="A50" s="2" t="s">
        <v>5</v>
      </c>
      <c r="B50" s="2" t="s">
        <v>6</v>
      </c>
      <c r="C50" s="3" t="s">
        <v>7</v>
      </c>
      <c r="D50" s="3" t="s">
        <v>8</v>
      </c>
      <c r="E50" s="2" t="s">
        <v>9</v>
      </c>
    </row>
    <row r="51" spans="1:5" ht="18" x14ac:dyDescent="0.25">
      <c r="A51" s="10"/>
      <c r="B51" s="4"/>
      <c r="C51" s="10"/>
      <c r="D51" s="11"/>
    </row>
    <row r="52" spans="1:5" ht="18" x14ac:dyDescent="0.25">
      <c r="A52" s="10" t="str">
        <f>VLOOKUP(B52,'[1]LISTADO ATM'!$A$2:$C$817,3,0)</f>
        <v>DISTRITO NACIONAL</v>
      </c>
      <c r="B52" s="4">
        <v>839</v>
      </c>
      <c r="C52" s="10" t="str">
        <f>VLOOKUP(B52,'[1]LISTADO ATM'!$A$2:$B$816,2,0)</f>
        <v xml:space="preserve">ATM INAPA </v>
      </c>
      <c r="D52" s="11" t="s">
        <v>11</v>
      </c>
      <c r="E52" s="28">
        <v>335802107</v>
      </c>
    </row>
    <row r="53" spans="1:5" ht="18" x14ac:dyDescent="0.25">
      <c r="A53" s="10" t="str">
        <f>VLOOKUP(B53,'[1]LISTADO ATM'!$A$2:$C$817,3,0)</f>
        <v>DISTRITO NACIONAL</v>
      </c>
      <c r="B53" s="4">
        <v>281</v>
      </c>
      <c r="C53" s="10" t="str">
        <f>VLOOKUP(B53,'[1]LISTADO ATM'!$A$2:$B$816,2,0)</f>
        <v xml:space="preserve">ATM S/M Pola Independencia </v>
      </c>
      <c r="D53" s="11" t="s">
        <v>11</v>
      </c>
      <c r="E53" s="27">
        <v>335802021</v>
      </c>
    </row>
    <row r="54" spans="1:5" ht="18" x14ac:dyDescent="0.25">
      <c r="A54" s="10" t="str">
        <f>VLOOKUP(B54,'[1]LISTADO ATM'!$A$2:$C$817,3,0)</f>
        <v>DISTRITO NACIONAL</v>
      </c>
      <c r="B54" s="4">
        <v>658</v>
      </c>
      <c r="C54" s="10" t="str">
        <f>VLOOKUP(B54,'[1]LISTADO ATM'!$A$2:$B$816,2,0)</f>
        <v>ATM Cámara de Cuentas</v>
      </c>
      <c r="D54" s="11" t="s">
        <v>11</v>
      </c>
      <c r="E54" s="28">
        <v>335802486</v>
      </c>
    </row>
    <row r="55" spans="1:5" ht="18" x14ac:dyDescent="0.25">
      <c r="A55" s="10" t="str">
        <f>VLOOKUP(B55,'[1]LISTADO ATM'!$A$2:$C$817,3,0)</f>
        <v>SUR</v>
      </c>
      <c r="B55" s="4">
        <v>252</v>
      </c>
      <c r="C55" s="10" t="str">
        <f>VLOOKUP(B55,'[1]LISTADO ATM'!$A$2:$B$816,2,0)</f>
        <v xml:space="preserve">ATM Banco Agrícola (Barahona) </v>
      </c>
      <c r="D55" s="11" t="s">
        <v>11</v>
      </c>
      <c r="E55" s="28" t="s">
        <v>19</v>
      </c>
    </row>
    <row r="56" spans="1:5" ht="18" x14ac:dyDescent="0.25">
      <c r="A56" s="10" t="str">
        <f>VLOOKUP(B56,'[1]LISTADO ATM'!$A$2:$C$817,3,0)</f>
        <v>DISTRITO NACIONAL</v>
      </c>
      <c r="B56" s="4">
        <v>623</v>
      </c>
      <c r="C56" s="10" t="str">
        <f>VLOOKUP(B56,'[1]LISTADO ATM'!$A$2:$B$816,2,0)</f>
        <v xml:space="preserve">ATM Operaciones Especiales (Manoguayabo) </v>
      </c>
      <c r="D56" s="11" t="s">
        <v>11</v>
      </c>
      <c r="E56" s="28">
        <v>335802943</v>
      </c>
    </row>
    <row r="57" spans="1:5" ht="18" x14ac:dyDescent="0.25">
      <c r="A57" s="10" t="str">
        <f>VLOOKUP(B57,'[1]LISTADO ATM'!$A$2:$C$817,3,0)</f>
        <v>DISTRITO NACIONAL</v>
      </c>
      <c r="B57" s="4">
        <v>896</v>
      </c>
      <c r="C57" s="10" t="str">
        <f>VLOOKUP(B57,'[1]LISTADO ATM'!$A$2:$B$816,2,0)</f>
        <v xml:space="preserve">ATM Campamento Militar 16 de Agosto I </v>
      </c>
      <c r="D57" s="11" t="s">
        <v>11</v>
      </c>
      <c r="E57" s="28">
        <v>335802982</v>
      </c>
    </row>
    <row r="58" spans="1:5" ht="18" x14ac:dyDescent="0.25">
      <c r="A58" s="10" t="str">
        <f>VLOOKUP(B58,'[1]LISTADO ATM'!$A$2:$C$817,3,0)</f>
        <v>DISTRITO NACIONAL</v>
      </c>
      <c r="B58" s="4">
        <v>32</v>
      </c>
      <c r="C58" s="10" t="str">
        <f>VLOOKUP(B58,'[1]LISTADO ATM'!$A$2:$B$816,2,0)</f>
        <v xml:space="preserve">ATM Oficina San Martín II </v>
      </c>
      <c r="D58" s="11" t="s">
        <v>11</v>
      </c>
      <c r="E58" s="14" t="s">
        <v>20</v>
      </c>
    </row>
    <row r="59" spans="1:5" ht="18" x14ac:dyDescent="0.25">
      <c r="A59" s="10" t="str">
        <f>VLOOKUP(B59,'[1]LISTADO ATM'!$A$2:$C$817,3,0)</f>
        <v>SUR</v>
      </c>
      <c r="B59" s="4">
        <v>101</v>
      </c>
      <c r="C59" s="10" t="str">
        <f>VLOOKUP(B59,'[1]LISTADO ATM'!$A$2:$B$816,2,0)</f>
        <v xml:space="preserve">ATM Oficina San Juan de la Maguana I </v>
      </c>
      <c r="D59" s="11" t="s">
        <v>11</v>
      </c>
      <c r="E59" s="14" t="s">
        <v>21</v>
      </c>
    </row>
    <row r="60" spans="1:5" ht="18" x14ac:dyDescent="0.25">
      <c r="A60" s="10" t="str">
        <f>VLOOKUP(B60,'[1]LISTADO ATM'!$A$2:$C$817,3,0)</f>
        <v>NORTE</v>
      </c>
      <c r="B60" s="4">
        <v>687</v>
      </c>
      <c r="C60" s="10" t="str">
        <f>VLOOKUP(B60,'[1]LISTADO ATM'!$A$2:$B$816,2,0)</f>
        <v>ATM Oficina Monterrico II</v>
      </c>
      <c r="D60" s="11" t="s">
        <v>11</v>
      </c>
      <c r="E60" s="14" t="s">
        <v>22</v>
      </c>
    </row>
    <row r="61" spans="1:5" ht="18" x14ac:dyDescent="0.25">
      <c r="A61" s="10" t="str">
        <f>VLOOKUP(B61,'[1]LISTADO ATM'!$A$2:$C$817,3,0)</f>
        <v>NORTE</v>
      </c>
      <c r="B61" s="4">
        <v>809</v>
      </c>
      <c r="C61" s="10" t="str">
        <f>VLOOKUP(B61,'[1]LISTADO ATM'!$A$2:$B$816,2,0)</f>
        <v>ATM Yoma (Cotuí)</v>
      </c>
      <c r="D61" s="11" t="s">
        <v>11</v>
      </c>
      <c r="E61" s="14" t="s">
        <v>23</v>
      </c>
    </row>
    <row r="62" spans="1:5" ht="18" x14ac:dyDescent="0.25">
      <c r="A62" s="10" t="str">
        <f>VLOOKUP(B62,'[1]LISTADO ATM'!$A$2:$C$817,3,0)</f>
        <v>SUR</v>
      </c>
      <c r="B62" s="4">
        <v>783</v>
      </c>
      <c r="C62" s="10" t="str">
        <f>VLOOKUP(B62,'[1]LISTADO ATM'!$A$2:$B$816,2,0)</f>
        <v xml:space="preserve">ATM Autobanco Alfa y Omega (Barahona) </v>
      </c>
      <c r="D62" s="11" t="s">
        <v>11</v>
      </c>
      <c r="E62" s="14" t="s">
        <v>24</v>
      </c>
    </row>
    <row r="63" spans="1:5" ht="18" x14ac:dyDescent="0.25">
      <c r="A63" s="10" t="str">
        <f>VLOOKUP(B63,'[1]LISTADO ATM'!$A$2:$C$817,3,0)</f>
        <v>DISTRITO NACIONAL</v>
      </c>
      <c r="B63" s="4">
        <v>706</v>
      </c>
      <c r="C63" s="10" t="str">
        <f>VLOOKUP(B63,'[1]LISTADO ATM'!$A$2:$B$816,2,0)</f>
        <v xml:space="preserve">ATM S/M Pristine </v>
      </c>
      <c r="D63" s="11" t="s">
        <v>11</v>
      </c>
      <c r="E63" s="14" t="s">
        <v>25</v>
      </c>
    </row>
    <row r="64" spans="1:5" ht="18" x14ac:dyDescent="0.25">
      <c r="A64" s="10" t="str">
        <f>VLOOKUP(B64,'[1]LISTADO ATM'!$A$2:$C$817,3,0)</f>
        <v>SUR</v>
      </c>
      <c r="B64" s="4">
        <v>592</v>
      </c>
      <c r="C64" s="10" t="str">
        <f>VLOOKUP(B64,'[1]LISTADO ATM'!$A$2:$B$816,2,0)</f>
        <v xml:space="preserve">ATM Centro de Caja San Cristóbal I </v>
      </c>
      <c r="D64" s="11" t="s">
        <v>11</v>
      </c>
      <c r="E64" s="14" t="s">
        <v>26</v>
      </c>
    </row>
    <row r="65" spans="1:5" ht="18" x14ac:dyDescent="0.25">
      <c r="A65" s="10" t="str">
        <f>VLOOKUP(B65,'[1]LISTADO ATM'!$A$2:$C$817,3,0)</f>
        <v>NORTE</v>
      </c>
      <c r="B65" s="4">
        <v>645</v>
      </c>
      <c r="C65" s="10" t="str">
        <f>VLOOKUP(B65,'[1]LISTADO ATM'!$A$2:$B$816,2,0)</f>
        <v xml:space="preserve">ATM UNP Cabrera </v>
      </c>
      <c r="D65" s="11" t="s">
        <v>11</v>
      </c>
      <c r="E65" s="14" t="s">
        <v>27</v>
      </c>
    </row>
    <row r="66" spans="1:5" ht="18.75" thickBot="1" x14ac:dyDescent="0.3">
      <c r="A66" s="12" t="s">
        <v>12</v>
      </c>
      <c r="B66" s="15">
        <f>COUNT(B51:B65)</f>
        <v>14</v>
      </c>
      <c r="C66" s="25"/>
      <c r="D66" s="13"/>
      <c r="E66" s="13"/>
    </row>
    <row r="67" spans="1:5" ht="15.75" thickBot="1" x14ac:dyDescent="0.3">
      <c r="E67" s="9"/>
    </row>
    <row r="68" spans="1:5" ht="18.75" thickBot="1" x14ac:dyDescent="0.3">
      <c r="A68" s="39">
        <v>988</v>
      </c>
      <c r="B68" s="40"/>
      <c r="C68" s="40"/>
      <c r="D68" s="40"/>
      <c r="E68" s="41"/>
    </row>
    <row r="69" spans="1:5" ht="18" x14ac:dyDescent="0.25">
      <c r="A69" s="2" t="s">
        <v>5</v>
      </c>
      <c r="B69" s="2" t="s">
        <v>6</v>
      </c>
      <c r="C69" s="3" t="s">
        <v>7</v>
      </c>
      <c r="D69" s="3" t="s">
        <v>8</v>
      </c>
      <c r="E69" s="2" t="s">
        <v>9</v>
      </c>
    </row>
    <row r="70" spans="1:5" ht="18" x14ac:dyDescent="0.25">
      <c r="A70" s="10" t="str">
        <f>VLOOKUP(B70,'[1]LISTADO ATM'!$A$2:$C$817,3,0)</f>
        <v>DISTRITO NACIONAL</v>
      </c>
      <c r="B70" s="4">
        <v>790</v>
      </c>
      <c r="C70" s="10" t="str">
        <f>VLOOKUP(B70,'[1]LISTADO ATM'!$A$2:$B$816,2,0)</f>
        <v xml:space="preserve">ATM Oficina Bella Vista Mall I </v>
      </c>
      <c r="D70" s="26" t="s">
        <v>16</v>
      </c>
      <c r="E70" s="27">
        <v>335801887</v>
      </c>
    </row>
    <row r="71" spans="1:5" ht="18" x14ac:dyDescent="0.25">
      <c r="A71" s="10" t="str">
        <f>VLOOKUP(B71,'[1]LISTADO ATM'!$A$2:$C$817,3,0)</f>
        <v>DISTRITO NACIONAL</v>
      </c>
      <c r="B71" s="4">
        <v>437</v>
      </c>
      <c r="C71" s="10" t="str">
        <f>VLOOKUP(B71,'[1]LISTADO ATM'!$A$2:$B$816,2,0)</f>
        <v xml:space="preserve">ATM Autobanco Torre III </v>
      </c>
      <c r="D71" s="26" t="s">
        <v>16</v>
      </c>
      <c r="E71" s="27">
        <v>335801960</v>
      </c>
    </row>
    <row r="72" spans="1:5" ht="18" x14ac:dyDescent="0.25">
      <c r="A72" s="10" t="str">
        <f>VLOOKUP(B72,'[1]LISTADO ATM'!$A$2:$C$817,3,0)</f>
        <v>DISTRITO NACIONAL</v>
      </c>
      <c r="B72" s="4">
        <v>627</v>
      </c>
      <c r="C72" s="10" t="str">
        <f>VLOOKUP(B72,'[1]LISTADO ATM'!$A$2:$B$816,2,0)</f>
        <v xml:space="preserve">ATM CAASD </v>
      </c>
      <c r="D72" s="26" t="s">
        <v>16</v>
      </c>
      <c r="E72" s="27">
        <v>335802600</v>
      </c>
    </row>
    <row r="73" spans="1:5" ht="18" x14ac:dyDescent="0.25">
      <c r="A73" s="10" t="str">
        <f>VLOOKUP(B73,'[1]LISTADO ATM'!$A$2:$C$817,3,0)</f>
        <v>DISTRITO NACIONAL</v>
      </c>
      <c r="B73" s="4">
        <v>565</v>
      </c>
      <c r="C73" s="10" t="str">
        <f>VLOOKUP(B73,'[1]LISTADO ATM'!$A$2:$B$816,2,0)</f>
        <v xml:space="preserve">ATM S/M La Cadena Núñez de Cáceres </v>
      </c>
      <c r="D73" s="26" t="s">
        <v>16</v>
      </c>
      <c r="E73" s="27">
        <v>335802850</v>
      </c>
    </row>
    <row r="74" spans="1:5" ht="18" x14ac:dyDescent="0.25">
      <c r="A74" s="10" t="str">
        <f>VLOOKUP(B74,'[1]LISTADO ATM'!$A$2:$C$817,3,0)</f>
        <v>DISTRITO NACIONAL</v>
      </c>
      <c r="B74" s="4">
        <v>642</v>
      </c>
      <c r="C74" s="10" t="str">
        <f>VLOOKUP(B74,'[1]LISTADO ATM'!$A$2:$B$816,2,0)</f>
        <v xml:space="preserve">ATM OMSA Sto. Dgo. </v>
      </c>
      <c r="D74" s="26" t="s">
        <v>16</v>
      </c>
      <c r="E74" s="14" t="s">
        <v>28</v>
      </c>
    </row>
    <row r="75" spans="1:5" ht="18" x14ac:dyDescent="0.25">
      <c r="A75" s="10" t="str">
        <f>VLOOKUP(B75,'[1]LISTADO ATM'!$A$2:$C$817,3,0)</f>
        <v>ESTE</v>
      </c>
      <c r="B75" s="4">
        <v>651</v>
      </c>
      <c r="C75" s="10" t="str">
        <f>VLOOKUP(B75,'[1]LISTADO ATM'!$A$2:$B$816,2,0)</f>
        <v>ATM Eco Petroleo Romana</v>
      </c>
      <c r="D75" s="26" t="s">
        <v>16</v>
      </c>
      <c r="E75" s="14" t="s">
        <v>29</v>
      </c>
    </row>
    <row r="76" spans="1:5" ht="18.75" thickBot="1" x14ac:dyDescent="0.3">
      <c r="A76" s="7" t="s">
        <v>12</v>
      </c>
      <c r="B76" s="15">
        <f>COUNT(B70:B75)</f>
        <v>6</v>
      </c>
      <c r="C76" s="25"/>
      <c r="D76" s="5"/>
      <c r="E76" s="6"/>
    </row>
    <row r="77" spans="1:5" ht="15.75" thickBot="1" x14ac:dyDescent="0.3">
      <c r="E77" s="9"/>
    </row>
    <row r="78" spans="1:5" ht="18.75" thickBot="1" x14ac:dyDescent="0.3">
      <c r="A78" s="45" t="s">
        <v>13</v>
      </c>
      <c r="B78" s="46"/>
      <c r="E78" s="9"/>
    </row>
    <row r="79" spans="1:5" ht="18.75" thickBot="1" x14ac:dyDescent="0.3">
      <c r="A79" s="47">
        <f>+B66+B76</f>
        <v>20</v>
      </c>
      <c r="B79" s="48"/>
      <c r="E79" s="9"/>
    </row>
    <row r="80" spans="1:5" ht="15.75" thickBot="1" x14ac:dyDescent="0.3">
      <c r="E80" s="9"/>
    </row>
    <row r="81" spans="1:5" ht="18.75" thickBot="1" x14ac:dyDescent="0.3">
      <c r="A81" s="39" t="s">
        <v>14</v>
      </c>
      <c r="B81" s="40"/>
      <c r="C81" s="40"/>
      <c r="D81" s="40"/>
      <c r="E81" s="41"/>
    </row>
    <row r="82" spans="1:5" ht="18" x14ac:dyDescent="0.25">
      <c r="A82" s="17" t="s">
        <v>5</v>
      </c>
      <c r="B82" s="17" t="s">
        <v>6</v>
      </c>
      <c r="C82" s="8" t="s">
        <v>7</v>
      </c>
      <c r="D82" s="49" t="s">
        <v>8</v>
      </c>
      <c r="E82" s="50"/>
    </row>
    <row r="83" spans="1:5" ht="18" x14ac:dyDescent="0.25">
      <c r="A83" s="4" t="str">
        <f>VLOOKUP(B83,'[1]LISTADO ATM'!$A$2:$C$817,3,0)</f>
        <v>ESTE</v>
      </c>
      <c r="B83" s="4">
        <v>651</v>
      </c>
      <c r="C83" s="10" t="str">
        <f>VLOOKUP(B83,'[1]LISTADO ATM'!$A$2:$B$816,2,0)</f>
        <v>ATM Eco Petroleo Romana</v>
      </c>
      <c r="D83" s="29" t="s">
        <v>17</v>
      </c>
      <c r="E83" s="30"/>
    </row>
    <row r="84" spans="1:5" ht="18" x14ac:dyDescent="0.25">
      <c r="A84" s="4" t="str">
        <f>VLOOKUP(B84,'[1]LISTADO ATM'!$A$2:$C$817,3,0)</f>
        <v>SUR</v>
      </c>
      <c r="B84" s="4">
        <v>730</v>
      </c>
      <c r="C84" s="10" t="str">
        <f>VLOOKUP(B84,'[1]LISTADO ATM'!$A$2:$B$816,2,0)</f>
        <v xml:space="preserve">ATM Palacio de Justicia Barahona </v>
      </c>
      <c r="D84" s="29" t="s">
        <v>15</v>
      </c>
      <c r="E84" s="30"/>
    </row>
    <row r="85" spans="1:5" ht="18" x14ac:dyDescent="0.25">
      <c r="A85" s="4" t="str">
        <f>VLOOKUP(B85,'[1]LISTADO ATM'!$A$2:$C$817,3,0)</f>
        <v>DISTRITO NACIONAL</v>
      </c>
      <c r="B85" s="4">
        <v>578</v>
      </c>
      <c r="C85" s="10" t="str">
        <f>VLOOKUP(B85,'[1]LISTADO ATM'!$A$2:$B$816,2,0)</f>
        <v xml:space="preserve">ATM Procuraduría General de la República </v>
      </c>
      <c r="D85" s="29" t="s">
        <v>17</v>
      </c>
      <c r="E85" s="30"/>
    </row>
    <row r="86" spans="1:5" ht="18" x14ac:dyDescent="0.25">
      <c r="A86" s="4" t="str">
        <f>VLOOKUP(B86,'[1]LISTADO ATM'!$A$2:$C$817,3,0)</f>
        <v>NORTE</v>
      </c>
      <c r="B86" s="4">
        <v>290</v>
      </c>
      <c r="C86" s="10" t="str">
        <f>VLOOKUP(B86,'[1]LISTADO ATM'!$A$2:$B$816,2,0)</f>
        <v xml:space="preserve">ATM Oficina San Francisco de Macorís </v>
      </c>
      <c r="D86" s="29" t="s">
        <v>17</v>
      </c>
      <c r="E86" s="30"/>
    </row>
    <row r="87" spans="1:5" ht="18" x14ac:dyDescent="0.25">
      <c r="A87" s="4" t="str">
        <f>VLOOKUP(B87,'[1]LISTADO ATM'!$A$2:$C$817,3,0)</f>
        <v>DISTRITO NACIONAL</v>
      </c>
      <c r="B87" s="4">
        <v>642</v>
      </c>
      <c r="C87" s="10" t="str">
        <f>VLOOKUP(B87,'[1]LISTADO ATM'!$A$2:$B$816,2,0)</f>
        <v xml:space="preserve">ATM OMSA Sto. Dgo. </v>
      </c>
      <c r="D87" s="29" t="s">
        <v>15</v>
      </c>
      <c r="E87" s="30"/>
    </row>
    <row r="88" spans="1:5" ht="18" x14ac:dyDescent="0.25">
      <c r="A88" s="4" t="str">
        <f>VLOOKUP(B88,'[1]LISTADO ATM'!$A$2:$C$817,3,0)</f>
        <v>NORTE</v>
      </c>
      <c r="B88" s="4">
        <v>809</v>
      </c>
      <c r="C88" s="10" t="str">
        <f>VLOOKUP(B88,'[1]LISTADO ATM'!$A$2:$B$816,2,0)</f>
        <v>ATM Yoma (Cotuí)</v>
      </c>
      <c r="D88" s="29" t="s">
        <v>15</v>
      </c>
      <c r="E88" s="30"/>
    </row>
    <row r="89" spans="1:5" ht="18" x14ac:dyDescent="0.25">
      <c r="A89" s="4" t="str">
        <f>VLOOKUP(B89,'[1]LISTADO ATM'!$A$2:$C$817,3,0)</f>
        <v>DISTRITO NACIONAL</v>
      </c>
      <c r="B89" s="4">
        <v>382</v>
      </c>
      <c r="C89" s="10" t="str">
        <f>VLOOKUP(B89,'[1]LISTADO ATM'!$A$2:$B$816,2,0)</f>
        <v>ATM Estación del Metro María Montés</v>
      </c>
      <c r="D89" s="29" t="s">
        <v>15</v>
      </c>
      <c r="E89" s="30"/>
    </row>
    <row r="90" spans="1:5" ht="18" x14ac:dyDescent="0.25">
      <c r="A90" s="4" t="str">
        <f>VLOOKUP(B90,'[1]LISTADO ATM'!$A$2:$C$817,3,0)</f>
        <v>SUR</v>
      </c>
      <c r="B90" s="4">
        <v>592</v>
      </c>
      <c r="C90" s="10" t="str">
        <f>VLOOKUP(B90,'[1]LISTADO ATM'!$A$2:$B$816,2,0)</f>
        <v xml:space="preserve">ATM Centro de Caja San Cristóbal I </v>
      </c>
      <c r="D90" s="29" t="s">
        <v>15</v>
      </c>
      <c r="E90" s="30"/>
    </row>
    <row r="91" spans="1:5" ht="18" x14ac:dyDescent="0.25">
      <c r="A91" s="4" t="str">
        <f>VLOOKUP(B91,'[1]LISTADO ATM'!$A$2:$C$817,3,0)</f>
        <v>DISTRITO NACIONAL</v>
      </c>
      <c r="B91" s="4">
        <v>701</v>
      </c>
      <c r="C91" s="10" t="str">
        <f>VLOOKUP(B91,'[1]LISTADO ATM'!$A$2:$B$816,2,0)</f>
        <v>ATM Autoservicio Los Alcarrizos</v>
      </c>
      <c r="D91" s="29" t="s">
        <v>15</v>
      </c>
      <c r="E91" s="30"/>
    </row>
    <row r="92" spans="1:5" ht="18" x14ac:dyDescent="0.25">
      <c r="A92" s="4" t="str">
        <f>VLOOKUP(B92,'[1]LISTADO ATM'!$A$2:$C$817,3,0)</f>
        <v>NORTE</v>
      </c>
      <c r="B92" s="4">
        <v>796</v>
      </c>
      <c r="C92" s="10" t="str">
        <f>VLOOKUP(B92,'[1]LISTADO ATM'!$A$2:$B$816,2,0)</f>
        <v xml:space="preserve">ATM Oficina Plaza Ventura (Nagua) </v>
      </c>
      <c r="D92" s="29" t="s">
        <v>15</v>
      </c>
      <c r="E92" s="30"/>
    </row>
    <row r="93" spans="1:5" ht="18" x14ac:dyDescent="0.25">
      <c r="A93" s="4" t="str">
        <f>VLOOKUP(B93,'[1]LISTADO ATM'!$A$2:$C$817,3,0)</f>
        <v>DISTRITO NACIONAL</v>
      </c>
      <c r="B93" s="4">
        <v>815</v>
      </c>
      <c r="C93" s="10" t="str">
        <f>VLOOKUP(B93,'[1]LISTADO ATM'!$A$2:$B$816,2,0)</f>
        <v xml:space="preserve">ATM Oficina Atalaya del Mar </v>
      </c>
      <c r="D93" s="29" t="s">
        <v>17</v>
      </c>
      <c r="E93" s="30"/>
    </row>
    <row r="94" spans="1:5" ht="18" x14ac:dyDescent="0.25">
      <c r="A94" s="4" t="str">
        <f>VLOOKUP(B94,'[1]LISTADO ATM'!$A$2:$C$817,3,0)</f>
        <v>SUR</v>
      </c>
      <c r="B94" s="4">
        <v>870</v>
      </c>
      <c r="C94" s="10" t="str">
        <f>VLOOKUP(B94,'[1]LISTADO ATM'!$A$2:$B$816,2,0)</f>
        <v xml:space="preserve">ATM Willbes Dominicana (Barahona) </v>
      </c>
      <c r="D94" s="29" t="s">
        <v>17</v>
      </c>
      <c r="E94" s="30"/>
    </row>
    <row r="95" spans="1:5" ht="18" x14ac:dyDescent="0.25">
      <c r="A95" s="4" t="str">
        <f>VLOOKUP(B95,'[1]LISTADO ATM'!$A$2:$C$817,3,0)</f>
        <v>NORTE</v>
      </c>
      <c r="B95" s="4">
        <v>950</v>
      </c>
      <c r="C95" s="10" t="str">
        <f>VLOOKUP(B95,'[1]LISTADO ATM'!$A$2:$B$816,2,0)</f>
        <v xml:space="preserve">ATM Oficina Monterrico </v>
      </c>
      <c r="D95" s="29" t="s">
        <v>15</v>
      </c>
      <c r="E95" s="30"/>
    </row>
    <row r="96" spans="1:5" ht="18" x14ac:dyDescent="0.25">
      <c r="A96" s="4" t="str">
        <f>VLOOKUP(B96,'[1]LISTADO ATM'!$A$2:$C$817,3,0)</f>
        <v>ESTE</v>
      </c>
      <c r="B96" s="4">
        <v>480</v>
      </c>
      <c r="C96" s="10" t="str">
        <f>VLOOKUP(B96,'[1]LISTADO ATM'!$A$2:$B$816,2,0)</f>
        <v>ATM UNP Farmaconal Higuey</v>
      </c>
      <c r="D96" s="29" t="s">
        <v>15</v>
      </c>
      <c r="E96" s="30"/>
    </row>
    <row r="97" spans="1:5" ht="18" x14ac:dyDescent="0.25">
      <c r="A97" s="4" t="str">
        <f>VLOOKUP(B97,'[1]LISTADO ATM'!$A$2:$C$817,3,0)</f>
        <v>NORTE</v>
      </c>
      <c r="B97" s="4">
        <v>969</v>
      </c>
      <c r="C97" s="10" t="str">
        <f>VLOOKUP(B97,'[1]LISTADO ATM'!$A$2:$B$816,2,0)</f>
        <v xml:space="preserve">ATM Oficina El Sol I (Santiago) </v>
      </c>
      <c r="D97" s="29" t="s">
        <v>15</v>
      </c>
      <c r="E97" s="30"/>
    </row>
    <row r="98" spans="1:5" ht="18" x14ac:dyDescent="0.25">
      <c r="A98" s="4" t="str">
        <f>VLOOKUP(B98,'[1]LISTADO ATM'!$A$2:$C$817,3,0)</f>
        <v>SUR</v>
      </c>
      <c r="B98" s="4">
        <v>764</v>
      </c>
      <c r="C98" s="10" t="str">
        <f>VLOOKUP(B98,'[1]LISTADO ATM'!$A$2:$B$816,2,0)</f>
        <v xml:space="preserve">ATM Oficina Elías Piña </v>
      </c>
      <c r="D98" s="29" t="s">
        <v>15</v>
      </c>
      <c r="E98" s="30"/>
    </row>
    <row r="99" spans="1:5" ht="18.75" thickBot="1" x14ac:dyDescent="0.3">
      <c r="A99" s="7" t="s">
        <v>12</v>
      </c>
      <c r="B99" s="15">
        <f>COUNT(B83:B98)</f>
        <v>16</v>
      </c>
      <c r="C99" s="25"/>
      <c r="D99" s="31"/>
      <c r="E99" s="32"/>
    </row>
  </sheetData>
  <mergeCells count="27">
    <mergeCell ref="D83:E83"/>
    <mergeCell ref="A78:B78"/>
    <mergeCell ref="A79:B79"/>
    <mergeCell ref="A81:E81"/>
    <mergeCell ref="D82:E82"/>
    <mergeCell ref="A1:E1"/>
    <mergeCell ref="A7:E7"/>
    <mergeCell ref="C47:E47"/>
    <mergeCell ref="A49:E49"/>
    <mergeCell ref="A68:E68"/>
    <mergeCell ref="A2:E2"/>
    <mergeCell ref="D99:E99"/>
    <mergeCell ref="D84:E84"/>
    <mergeCell ref="D95:E95"/>
    <mergeCell ref="D96:E96"/>
    <mergeCell ref="D85:E85"/>
    <mergeCell ref="D86:E86"/>
    <mergeCell ref="D89:E89"/>
    <mergeCell ref="D90:E90"/>
    <mergeCell ref="D91:E91"/>
    <mergeCell ref="D92:E92"/>
    <mergeCell ref="D87:E87"/>
    <mergeCell ref="D88:E88"/>
    <mergeCell ref="D94:E94"/>
    <mergeCell ref="D97:E97"/>
    <mergeCell ref="D98:E98"/>
    <mergeCell ref="D93:E93"/>
  </mergeCells>
  <phoneticPr fontId="11" type="noConversion"/>
  <conditionalFormatting sqref="B99:B1048576 B66:B68 B83 B70:B73 B1:B7 B9:B49 B76:B81">
    <cfRule type="duplicateValues" dxfId="110" priority="208"/>
  </conditionalFormatting>
  <conditionalFormatting sqref="E99:E1048576 E76:E83 E66:E68 E1:E7 E12:E41 E47:E49">
    <cfRule type="duplicateValues" dxfId="109" priority="232"/>
  </conditionalFormatting>
  <conditionalFormatting sqref="E42">
    <cfRule type="duplicateValues" dxfId="108" priority="330"/>
  </conditionalFormatting>
  <conditionalFormatting sqref="B99:B1048576 B70:B73 B1:B7 B51:B57 B66:B68 B76:B94 B9:B49">
    <cfRule type="duplicateValues" dxfId="107" priority="174"/>
  </conditionalFormatting>
  <conditionalFormatting sqref="E85">
    <cfRule type="duplicateValues" dxfId="106" priority="148"/>
  </conditionalFormatting>
  <conditionalFormatting sqref="E9">
    <cfRule type="duplicateValues" dxfId="105" priority="140"/>
  </conditionalFormatting>
  <conditionalFormatting sqref="E10:E11">
    <cfRule type="duplicateValues" dxfId="104" priority="139"/>
  </conditionalFormatting>
  <conditionalFormatting sqref="E12">
    <cfRule type="duplicateValues" dxfId="103" priority="137"/>
  </conditionalFormatting>
  <conditionalFormatting sqref="E13">
    <cfRule type="duplicateValues" dxfId="102" priority="136"/>
  </conditionalFormatting>
  <conditionalFormatting sqref="E14">
    <cfRule type="duplicateValues" dxfId="101" priority="135"/>
  </conditionalFormatting>
  <conditionalFormatting sqref="E15">
    <cfRule type="duplicateValues" dxfId="100" priority="134"/>
  </conditionalFormatting>
  <conditionalFormatting sqref="E17">
    <cfRule type="duplicateValues" dxfId="99" priority="133"/>
  </conditionalFormatting>
  <conditionalFormatting sqref="E18">
    <cfRule type="duplicateValues" dxfId="98" priority="132"/>
  </conditionalFormatting>
  <conditionalFormatting sqref="E19">
    <cfRule type="duplicateValues" dxfId="97" priority="131"/>
  </conditionalFormatting>
  <conditionalFormatting sqref="E20">
    <cfRule type="duplicateValues" dxfId="96" priority="130"/>
  </conditionalFormatting>
  <conditionalFormatting sqref="E53">
    <cfRule type="duplicateValues" dxfId="95" priority="129"/>
  </conditionalFormatting>
  <conditionalFormatting sqref="E86">
    <cfRule type="duplicateValues" dxfId="94" priority="126"/>
  </conditionalFormatting>
  <conditionalFormatting sqref="E86">
    <cfRule type="duplicateValues" dxfId="93" priority="125"/>
  </conditionalFormatting>
  <conditionalFormatting sqref="E88">
    <cfRule type="duplicateValues" dxfId="92" priority="116"/>
  </conditionalFormatting>
  <conditionalFormatting sqref="E88">
    <cfRule type="duplicateValues" dxfId="91" priority="115"/>
  </conditionalFormatting>
  <conditionalFormatting sqref="E87">
    <cfRule type="duplicateValues" dxfId="90" priority="120"/>
  </conditionalFormatting>
  <conditionalFormatting sqref="E87">
    <cfRule type="duplicateValues" dxfId="89" priority="119"/>
  </conditionalFormatting>
  <conditionalFormatting sqref="E84">
    <cfRule type="duplicateValues" dxfId="88" priority="722"/>
  </conditionalFormatting>
  <conditionalFormatting sqref="B84">
    <cfRule type="duplicateValues" dxfId="87" priority="728"/>
  </conditionalFormatting>
  <conditionalFormatting sqref="E21">
    <cfRule type="duplicateValues" dxfId="86" priority="112"/>
  </conditionalFormatting>
  <conditionalFormatting sqref="E22">
    <cfRule type="duplicateValues" dxfId="85" priority="113"/>
  </conditionalFormatting>
  <conditionalFormatting sqref="E23:E24">
    <cfRule type="duplicateValues" dxfId="84" priority="114"/>
  </conditionalFormatting>
  <conditionalFormatting sqref="E25">
    <cfRule type="duplicateValues" dxfId="83" priority="111"/>
  </conditionalFormatting>
  <conditionalFormatting sqref="E26">
    <cfRule type="duplicateValues" dxfId="82" priority="110"/>
  </conditionalFormatting>
  <conditionalFormatting sqref="E27">
    <cfRule type="duplicateValues" dxfId="81" priority="109"/>
  </conditionalFormatting>
  <conditionalFormatting sqref="E27">
    <cfRule type="duplicateValues" dxfId="80" priority="108"/>
  </conditionalFormatting>
  <conditionalFormatting sqref="E28:E30">
    <cfRule type="duplicateValues" dxfId="79" priority="107"/>
  </conditionalFormatting>
  <conditionalFormatting sqref="E31:E33">
    <cfRule type="duplicateValues" dxfId="78" priority="106"/>
  </conditionalFormatting>
  <conditionalFormatting sqref="E34:E36">
    <cfRule type="duplicateValues" dxfId="77" priority="105"/>
  </conditionalFormatting>
  <conditionalFormatting sqref="E44">
    <cfRule type="duplicateValues" dxfId="76" priority="104"/>
  </conditionalFormatting>
  <conditionalFormatting sqref="E37:E38">
    <cfRule type="duplicateValues" dxfId="75" priority="103"/>
  </conditionalFormatting>
  <conditionalFormatting sqref="E70">
    <cfRule type="duplicateValues" dxfId="74" priority="1023"/>
  </conditionalFormatting>
  <conditionalFormatting sqref="E39">
    <cfRule type="duplicateValues" dxfId="73" priority="102"/>
  </conditionalFormatting>
  <conditionalFormatting sqref="E40:E41">
    <cfRule type="duplicateValues" dxfId="72" priority="101"/>
  </conditionalFormatting>
  <conditionalFormatting sqref="E89">
    <cfRule type="duplicateValues" dxfId="71" priority="96"/>
  </conditionalFormatting>
  <conditionalFormatting sqref="E89">
    <cfRule type="duplicateValues" dxfId="70" priority="95"/>
  </conditionalFormatting>
  <conditionalFormatting sqref="E90">
    <cfRule type="duplicateValues" dxfId="69" priority="94"/>
  </conditionalFormatting>
  <conditionalFormatting sqref="E90">
    <cfRule type="duplicateValues" dxfId="68" priority="93"/>
  </conditionalFormatting>
  <conditionalFormatting sqref="E91">
    <cfRule type="duplicateValues" dxfId="67" priority="86"/>
  </conditionalFormatting>
  <conditionalFormatting sqref="E91">
    <cfRule type="duplicateValues" dxfId="66" priority="85"/>
  </conditionalFormatting>
  <conditionalFormatting sqref="E92">
    <cfRule type="duplicateValues" dxfId="65" priority="82"/>
  </conditionalFormatting>
  <conditionalFormatting sqref="E92">
    <cfRule type="duplicateValues" dxfId="64" priority="81"/>
  </conditionalFormatting>
  <conditionalFormatting sqref="E93">
    <cfRule type="duplicateValues" dxfId="63" priority="78"/>
  </conditionalFormatting>
  <conditionalFormatting sqref="E93">
    <cfRule type="duplicateValues" dxfId="62" priority="77"/>
  </conditionalFormatting>
  <conditionalFormatting sqref="E94">
    <cfRule type="duplicateValues" dxfId="61" priority="76"/>
  </conditionalFormatting>
  <conditionalFormatting sqref="E94">
    <cfRule type="duplicateValues" dxfId="60" priority="75"/>
  </conditionalFormatting>
  <conditionalFormatting sqref="E71:E73">
    <cfRule type="duplicateValues" dxfId="59" priority="1143"/>
  </conditionalFormatting>
  <conditionalFormatting sqref="B85:B94">
    <cfRule type="duplicateValues" dxfId="58" priority="1174"/>
  </conditionalFormatting>
  <conditionalFormatting sqref="B43">
    <cfRule type="duplicateValues" dxfId="57" priority="66"/>
  </conditionalFormatting>
  <conditionalFormatting sqref="B44">
    <cfRule type="duplicateValues" dxfId="56" priority="65"/>
  </conditionalFormatting>
  <conditionalFormatting sqref="B45">
    <cfRule type="duplicateValues" dxfId="55" priority="64"/>
  </conditionalFormatting>
  <conditionalFormatting sqref="E95:E97">
    <cfRule type="duplicateValues" dxfId="54" priority="56"/>
  </conditionalFormatting>
  <conditionalFormatting sqref="E98">
    <cfRule type="duplicateValues" dxfId="53" priority="55"/>
  </conditionalFormatting>
  <conditionalFormatting sqref="E98">
    <cfRule type="duplicateValues" dxfId="52" priority="54"/>
  </conditionalFormatting>
  <conditionalFormatting sqref="B58:B65">
    <cfRule type="duplicateValues" dxfId="51" priority="53"/>
  </conditionalFormatting>
  <conditionalFormatting sqref="B58:B65">
    <cfRule type="duplicateValues" dxfId="50" priority="52"/>
  </conditionalFormatting>
  <conditionalFormatting sqref="B58:B65">
    <cfRule type="duplicateValues" dxfId="49" priority="51"/>
  </conditionalFormatting>
  <conditionalFormatting sqref="B58:B65">
    <cfRule type="duplicateValues" dxfId="48" priority="50"/>
  </conditionalFormatting>
  <conditionalFormatting sqref="B58:B65">
    <cfRule type="duplicateValues" dxfId="47" priority="49"/>
  </conditionalFormatting>
  <conditionalFormatting sqref="B58:B65">
    <cfRule type="duplicateValues" dxfId="46" priority="48"/>
  </conditionalFormatting>
  <conditionalFormatting sqref="B58:B65">
    <cfRule type="duplicateValues" dxfId="45" priority="47"/>
  </conditionalFormatting>
  <conditionalFormatting sqref="E58:E65">
    <cfRule type="duplicateValues" dxfId="44" priority="46"/>
  </conditionalFormatting>
  <conditionalFormatting sqref="E58:E65">
    <cfRule type="duplicateValues" dxfId="43" priority="45"/>
  </conditionalFormatting>
  <conditionalFormatting sqref="E58:E65">
    <cfRule type="duplicateValues" dxfId="42" priority="42"/>
    <cfRule type="duplicateValues" dxfId="41" priority="43"/>
    <cfRule type="duplicateValues" dxfId="40" priority="44"/>
  </conditionalFormatting>
  <conditionalFormatting sqref="E58:E65">
    <cfRule type="duplicateValues" dxfId="39" priority="40"/>
    <cfRule type="duplicateValues" dxfId="38" priority="41"/>
  </conditionalFormatting>
  <conditionalFormatting sqref="E58:E65">
    <cfRule type="duplicateValues" dxfId="37" priority="37"/>
    <cfRule type="duplicateValues" dxfId="36" priority="38"/>
    <cfRule type="duplicateValues" dxfId="35" priority="39"/>
  </conditionalFormatting>
  <conditionalFormatting sqref="E58:E65">
    <cfRule type="duplicateValues" dxfId="34" priority="35"/>
    <cfRule type="duplicateValues" dxfId="33" priority="36"/>
  </conditionalFormatting>
  <conditionalFormatting sqref="E58:E65">
    <cfRule type="duplicateValues" dxfId="32" priority="34"/>
  </conditionalFormatting>
  <conditionalFormatting sqref="E58:E65">
    <cfRule type="duplicateValues" dxfId="31" priority="31"/>
    <cfRule type="duplicateValues" dxfId="30" priority="32"/>
    <cfRule type="duplicateValues" dxfId="29" priority="33"/>
  </conditionalFormatting>
  <conditionalFormatting sqref="E58:E65">
    <cfRule type="duplicateValues" dxfId="28" priority="29"/>
    <cfRule type="duplicateValues" dxfId="27" priority="30"/>
  </conditionalFormatting>
  <conditionalFormatting sqref="E57">
    <cfRule type="duplicateValues" dxfId="26" priority="1283"/>
  </conditionalFormatting>
  <conditionalFormatting sqref="B51:B57">
    <cfRule type="duplicateValues" dxfId="25" priority="1287"/>
  </conditionalFormatting>
  <conditionalFormatting sqref="B74:B75">
    <cfRule type="duplicateValues" dxfId="24" priority="22"/>
  </conditionalFormatting>
  <conditionalFormatting sqref="B74:B75">
    <cfRule type="duplicateValues" dxfId="23" priority="21"/>
  </conditionalFormatting>
  <conditionalFormatting sqref="E74:E75">
    <cfRule type="duplicateValues" dxfId="22" priority="19"/>
  </conditionalFormatting>
  <conditionalFormatting sqref="E74:E75">
    <cfRule type="duplicateValues" dxfId="21" priority="18"/>
  </conditionalFormatting>
  <conditionalFormatting sqref="E74:E75">
    <cfRule type="duplicateValues" dxfId="20" priority="15"/>
    <cfRule type="duplicateValues" dxfId="19" priority="16"/>
    <cfRule type="duplicateValues" dxfId="18" priority="17"/>
  </conditionalFormatting>
  <conditionalFormatting sqref="E74:E75">
    <cfRule type="duplicateValues" dxfId="17" priority="13"/>
    <cfRule type="duplicateValues" dxfId="16" priority="14"/>
  </conditionalFormatting>
  <conditionalFormatting sqref="E74:E75">
    <cfRule type="duplicateValues" dxfId="15" priority="10"/>
    <cfRule type="duplicateValues" dxfId="14" priority="11"/>
    <cfRule type="duplicateValues" dxfId="13" priority="12"/>
  </conditionalFormatting>
  <conditionalFormatting sqref="E74:E75">
    <cfRule type="duplicateValues" dxfId="12" priority="8"/>
    <cfRule type="duplicateValues" dxfId="11" priority="9"/>
  </conditionalFormatting>
  <conditionalFormatting sqref="E74:E75">
    <cfRule type="duplicateValues" dxfId="10" priority="7"/>
  </conditionalFormatting>
  <conditionalFormatting sqref="E74:E75">
    <cfRule type="duplicateValues" dxfId="9" priority="4"/>
    <cfRule type="duplicateValues" dxfId="8" priority="5"/>
    <cfRule type="duplicateValues" dxfId="7" priority="6"/>
  </conditionalFormatting>
  <conditionalFormatting sqref="E74:E75">
    <cfRule type="duplicateValues" dxfId="6" priority="2"/>
    <cfRule type="duplicateValues" dxfId="5" priority="3"/>
  </conditionalFormatting>
  <conditionalFormatting sqref="B95:B98">
    <cfRule type="duplicateValues" dxfId="4" priority="1310"/>
  </conditionalFormatting>
  <conditionalFormatting sqref="E95:E97">
    <cfRule type="duplicateValues" dxfId="3" priority="1311"/>
  </conditionalFormatting>
  <conditionalFormatting sqref="B46">
    <cfRule type="duplicateValues" dxfId="2" priority="1"/>
  </conditionalFormatting>
  <conditionalFormatting sqref="E99:E1048576 E66:E73 E1:E7 E52:E56 E76:E85 E9:E49">
    <cfRule type="duplicateValues" dxfId="1" priority="1332"/>
  </conditionalFormatting>
  <conditionalFormatting sqref="E52:E56 E43:E46">
    <cfRule type="duplicateValues" dxfId="0" priority="134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2021-02-25T02:48:01Z</dcterms:modified>
</cp:coreProperties>
</file>