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Febrero\24\"/>
    </mc:Choice>
  </mc:AlternateContent>
  <bookViews>
    <workbookView xWindow="0" yWindow="0" windowWidth="19200" windowHeight="765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" i="1" l="1"/>
  <c r="C27" i="1"/>
  <c r="C28" i="1"/>
  <c r="A27" i="1"/>
  <c r="A28" i="1"/>
  <c r="B43" i="1"/>
  <c r="C39" i="1"/>
  <c r="C40" i="1"/>
  <c r="C41" i="1"/>
  <c r="A40" i="1"/>
  <c r="A41" i="1"/>
  <c r="B74" i="1"/>
  <c r="C64" i="1"/>
  <c r="C65" i="1"/>
  <c r="C66" i="1"/>
  <c r="C67" i="1"/>
  <c r="C68" i="1"/>
  <c r="C69" i="1"/>
  <c r="C70" i="1"/>
  <c r="C71" i="1"/>
  <c r="C72" i="1"/>
  <c r="C73" i="1"/>
  <c r="A64" i="1"/>
  <c r="A65" i="1"/>
  <c r="A66" i="1"/>
  <c r="A67" i="1"/>
  <c r="A68" i="1"/>
  <c r="A69" i="1"/>
  <c r="A70" i="1"/>
  <c r="A71" i="1"/>
  <c r="A72" i="1"/>
  <c r="A73" i="1"/>
  <c r="C38" i="1"/>
  <c r="A37" i="1"/>
  <c r="A38" i="1"/>
  <c r="A39" i="1"/>
  <c r="C37" i="1"/>
  <c r="B10" i="1" l="1"/>
  <c r="C21" i="1"/>
  <c r="C22" i="1"/>
  <c r="C23" i="1"/>
  <c r="C24" i="1"/>
  <c r="C25" i="1"/>
  <c r="C26" i="1"/>
  <c r="C29" i="1"/>
  <c r="A21" i="1"/>
  <c r="A22" i="1"/>
  <c r="A23" i="1"/>
  <c r="A24" i="1"/>
  <c r="A25" i="1"/>
  <c r="A26" i="1"/>
  <c r="A29" i="1"/>
  <c r="C63" i="1"/>
  <c r="A63" i="1"/>
  <c r="C18" i="1" l="1"/>
  <c r="C19" i="1"/>
  <c r="C20" i="1"/>
  <c r="A18" i="1"/>
  <c r="A19" i="1"/>
  <c r="A20" i="1"/>
  <c r="A62" i="1"/>
  <c r="C62" i="1"/>
  <c r="C61" i="1" l="1"/>
  <c r="A61" i="1"/>
  <c r="C60" i="1"/>
  <c r="A60" i="1"/>
  <c r="C36" i="1"/>
  <c r="C42" i="1"/>
  <c r="A36" i="1"/>
  <c r="A42" i="1"/>
  <c r="C35" i="1"/>
  <c r="A35" i="1"/>
  <c r="C15" i="1"/>
  <c r="C16" i="1"/>
  <c r="C17" i="1"/>
  <c r="A15" i="1"/>
  <c r="A16" i="1"/>
  <c r="A17" i="1"/>
  <c r="C59" i="1" l="1"/>
  <c r="A59" i="1"/>
  <c r="C58" i="1"/>
  <c r="A58" i="1"/>
  <c r="C57" i="1"/>
  <c r="A57" i="1"/>
  <c r="C56" i="1"/>
  <c r="A56" i="1"/>
  <c r="C55" i="1"/>
  <c r="A55" i="1"/>
  <c r="C54" i="1"/>
  <c r="A54" i="1"/>
  <c r="C53" i="1"/>
  <c r="A53" i="1"/>
  <c r="C52" i="1"/>
  <c r="A52" i="1"/>
  <c r="C51" i="1"/>
  <c r="A51" i="1"/>
  <c r="C50" i="1"/>
  <c r="A50" i="1"/>
  <c r="C34" i="1"/>
  <c r="A34" i="1"/>
  <c r="C14" i="1"/>
  <c r="A14" i="1"/>
  <c r="C9" i="1"/>
  <c r="A9" i="1"/>
  <c r="A46" i="1" l="1"/>
</calcChain>
</file>

<file path=xl/sharedStrings.xml><?xml version="1.0" encoding="utf-8"?>
<sst xmlns="http://schemas.openxmlformats.org/spreadsheetml/2006/main" count="81" uniqueCount="20">
  <si>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</si>
  <si>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</si>
  <si>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</si>
  <si>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</si>
  <si>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</si>
  <si>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</si>
  <si>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</si>
  <si>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</si>
  <si>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</si>
  <si>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</si>
  <si>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</si>
  <si>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Sin Efectivo</t>
  </si>
  <si>
    <t>TOTAL</t>
  </si>
  <si>
    <t>TOTAL DE CAJEROS REPORTADOS</t>
  </si>
  <si>
    <t>EN OBSERVACION / CON FALLAS y GAVETAS VACIAS (CON GAVETAS DISPONIBLES)</t>
  </si>
  <si>
    <t xml:space="preserve">3 Gavetas Vacías  </t>
  </si>
  <si>
    <t>Gavetas Vacías + Gavetas Fallando</t>
  </si>
  <si>
    <t>2 Gavetas Vacías y 1 Fallando</t>
  </si>
  <si>
    <t>Abastecidos</t>
  </si>
  <si>
    <t>1 Gavetas Vacías y 2 Fallando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</si>
</sst>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7" fillId="10" borderId="19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/>
    </xf>
    <xf numFmtId="0" fontId="9" fillId="8" borderId="20" xfId="0" applyFont="1" applyFill="1" applyBorder="1" applyAlignment="1">
      <alignment horizontal="center" vertical="center" wrapText="1"/>
    </xf>
    <xf numFmtId="0" fontId="6" fillId="11" borderId="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22" fontId="4" fillId="0" borderId="9" xfId="0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25" xfId="0" applyFont="1" applyFill="1" applyBorder="1" applyAlignment="1">
      <alignment horizontal="center" vertical="center" wrapText="1"/>
    </xf>
    <xf numFmtId="0" fontId="6" fillId="6" borderId="19" xfId="0" applyNumberFormat="1" applyFont="1" applyFill="1" applyBorder="1" applyAlignment="1">
      <alignment horizontal="center" vertical="center"/>
    </xf>
    <xf numFmtId="0" fontId="6" fillId="6" borderId="9" xfId="0" applyNumberFormat="1" applyFont="1" applyFill="1" applyBorder="1" applyAlignment="1">
      <alignment horizontal="center" vertical="center" wrapText="1"/>
    </xf>
    <xf numFmtId="0" fontId="10" fillId="9" borderId="24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  <row r="818">
          <cell r="A818">
            <v>996</v>
          </cell>
          <cell r="B818" t="str">
            <v xml:space="preserve">ATM Estación Texaco Charles Summer 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6" zoomScale="85" zoomScaleNormal="85" workbookViewId="0">
      <selection activeCell="F59" sqref="F59"/>
    </sheetView>
  </sheetViews>
  <sheetFormatPr baseColWidth="10" defaultColWidth="52.7109375" defaultRowHeight="15" x14ac:dyDescent="0.25"/>
  <cols>
    <col min="1" max="1" width="27.140625" bestFit="1" customWidth="1"/>
    <col min="2" max="2" width="18.28515625" style="9" bestFit="1" customWidth="1"/>
    <col min="3" max="3" width="77.85546875" customWidth="1"/>
    <col min="4" max="4" width="38.42578125" bestFit="1" customWidth="1"/>
    <col min="5" max="5" width="19.7109375" customWidth="1"/>
  </cols>
  <sheetData>
    <row r="1" spans="1:5" ht="22.5" x14ac:dyDescent="0.25">
      <c r="A1" s="34" t="s">
        <v>1</v>
      </c>
      <c r="B1" s="35"/>
      <c r="C1" s="35"/>
      <c r="D1" s="35"/>
      <c r="E1" s="36"/>
    </row>
    <row r="2" spans="1:5" ht="25.5" x14ac:dyDescent="0.25">
      <c r="A2" s="43" t="s">
        <v>0</v>
      </c>
      <c r="B2" s="44"/>
      <c r="C2" s="44"/>
      <c r="D2" s="44"/>
      <c r="E2" s="45"/>
    </row>
    <row r="3" spans="1:5" ht="18" x14ac:dyDescent="0.25">
      <c r="B3" s="1"/>
      <c r="C3" s="1"/>
      <c r="D3" s="1"/>
      <c r="E3" s="21"/>
    </row>
    <row r="4" spans="1:5" ht="18.75" thickBot="1" x14ac:dyDescent="0.3">
      <c r="A4" s="18" t="s">
        <v>2</v>
      </c>
      <c r="B4" s="20">
        <v>44250.708333333336</v>
      </c>
      <c r="C4" s="1"/>
      <c r="D4" s="1"/>
      <c r="E4" s="22"/>
    </row>
    <row r="5" spans="1:5" ht="18.75" thickBot="1" x14ac:dyDescent="0.3">
      <c r="A5" s="18" t="s">
        <v>3</v>
      </c>
      <c r="B5" s="20">
        <v>44251.25</v>
      </c>
      <c r="C5" s="19"/>
      <c r="D5" s="1"/>
      <c r="E5" s="22"/>
    </row>
    <row r="6" spans="1:5" ht="18" x14ac:dyDescent="0.25">
      <c r="B6" s="1"/>
      <c r="C6" s="1"/>
      <c r="D6" s="1"/>
      <c r="E6" s="24"/>
    </row>
    <row r="7" spans="1:5" ht="18" x14ac:dyDescent="0.25">
      <c r="A7" s="37" t="s">
        <v>4</v>
      </c>
      <c r="B7" s="37"/>
      <c r="C7" s="37"/>
      <c r="D7" s="37"/>
      <c r="E7" s="37"/>
    </row>
    <row r="8" spans="1:5" ht="18" x14ac:dyDescent="0.25">
      <c r="A8" s="2" t="s">
        <v>5</v>
      </c>
      <c r="B8" s="2" t="s">
        <v>6</v>
      </c>
      <c r="C8" s="3" t="s">
        <v>7</v>
      </c>
      <c r="D8" s="23" t="s">
        <v>8</v>
      </c>
      <c r="E8" s="23" t="s">
        <v>9</v>
      </c>
    </row>
    <row r="9" spans="1:5" ht="18" x14ac:dyDescent="0.25">
      <c r="A9" s="10" t="e">
        <f>VLOOKUP(B9,'[1]LISTADO ATM'!$A$2:$C$817,3,0)</f>
        <v>#N/A</v>
      </c>
      <c r="B9" s="4"/>
      <c r="C9" s="4" t="e">
        <f>VLOOKUP(B9,'[1]LISTADO ATM'!$A$2:$B$916,2,0)</f>
        <v>#N/A</v>
      </c>
      <c r="D9" s="16" t="s">
        <v>18</v>
      </c>
      <c r="E9" s="14"/>
    </row>
    <row r="10" spans="1:5" ht="18.75" thickBot="1" x14ac:dyDescent="0.3">
      <c r="A10" s="7" t="s">
        <v>12</v>
      </c>
      <c r="B10" s="15">
        <f>COUNT(B9:B9)</f>
        <v>0</v>
      </c>
      <c r="C10" s="30"/>
      <c r="D10" s="38"/>
      <c r="E10" s="39"/>
    </row>
    <row r="11" spans="1:5" ht="15.75" thickBot="1" x14ac:dyDescent="0.3">
      <c r="E11" s="9"/>
    </row>
    <row r="12" spans="1:5" ht="18.75" thickBot="1" x14ac:dyDescent="0.3">
      <c r="A12" s="40" t="s">
        <v>10</v>
      </c>
      <c r="B12" s="41"/>
      <c r="C12" s="41"/>
      <c r="D12" s="41"/>
      <c r="E12" s="42"/>
    </row>
    <row r="13" spans="1:5" ht="18" x14ac:dyDescent="0.25">
      <c r="A13" s="2" t="s">
        <v>5</v>
      </c>
      <c r="B13" s="2" t="s">
        <v>6</v>
      </c>
      <c r="C13" s="3" t="s">
        <v>7</v>
      </c>
      <c r="D13" s="3" t="s">
        <v>8</v>
      </c>
      <c r="E13" s="2" t="s">
        <v>9</v>
      </c>
    </row>
    <row r="14" spans="1:5" ht="18" x14ac:dyDescent="0.25">
      <c r="A14" s="10" t="str">
        <f>VLOOKUP(B14,'[1]LISTADO ATM'!$A$2:$C$817,3,0)</f>
        <v>DISTRITO NACIONAL</v>
      </c>
      <c r="B14" s="4">
        <v>658</v>
      </c>
      <c r="C14" s="10" t="str">
        <f>VLOOKUP(B14,'[1]LISTADO ATM'!$A$2:$B$816,2,0)</f>
        <v>ATM Cámara de Cuentas</v>
      </c>
      <c r="D14" s="11" t="s">
        <v>11</v>
      </c>
      <c r="E14" s="14">
        <v>335797917</v>
      </c>
    </row>
    <row r="15" spans="1:5" ht="18" x14ac:dyDescent="0.25">
      <c r="A15" s="10" t="str">
        <f>VLOOKUP(B15,'[1]LISTADO ATM'!$A$2:$C$817,3,0)</f>
        <v>NORTE</v>
      </c>
      <c r="B15" s="4">
        <v>944</v>
      </c>
      <c r="C15" s="10" t="str">
        <f>VLOOKUP(B15,'[1]LISTADO ATM'!$A$2:$B$816,2,0)</f>
        <v xml:space="preserve">ATM UNP Mao </v>
      </c>
      <c r="D15" s="11" t="s">
        <v>11</v>
      </c>
      <c r="E15" s="14">
        <v>335800886</v>
      </c>
    </row>
    <row r="16" spans="1:5" ht="18" x14ac:dyDescent="0.25">
      <c r="A16" s="10" t="str">
        <f>VLOOKUP(B16,'[1]LISTADO ATM'!$A$2:$C$817,3,0)</f>
        <v>DISTRITO NACIONAL</v>
      </c>
      <c r="B16" s="4">
        <v>988</v>
      </c>
      <c r="C16" s="10" t="str">
        <f>VLOOKUP(B16,'[1]LISTADO ATM'!$A$2:$B$816,2,0)</f>
        <v xml:space="preserve">ATM Estación Sigma 27 de Febrero </v>
      </c>
      <c r="D16" s="11" t="s">
        <v>11</v>
      </c>
      <c r="E16" s="14">
        <v>335801503</v>
      </c>
    </row>
    <row r="17" spans="1:5" ht="18" x14ac:dyDescent="0.25">
      <c r="A17" s="10" t="str">
        <f>VLOOKUP(B17,'[1]LISTADO ATM'!$A$2:$C$817,3,0)</f>
        <v>DISTRITO NACIONAL</v>
      </c>
      <c r="B17" s="4">
        <v>551</v>
      </c>
      <c r="C17" s="10" t="str">
        <f>VLOOKUP(B17,'[1]LISTADO ATM'!$A$2:$B$816,2,0)</f>
        <v xml:space="preserve">ATM Oficina Padre Castellanos </v>
      </c>
      <c r="D17" s="11" t="s">
        <v>11</v>
      </c>
      <c r="E17" s="14">
        <v>335801612</v>
      </c>
    </row>
    <row r="18" spans="1:5" ht="18" x14ac:dyDescent="0.25">
      <c r="A18" s="10" t="str">
        <f>VLOOKUP(B18,'[1]LISTADO ATM'!$A$2:$C$817,3,0)</f>
        <v>SUR</v>
      </c>
      <c r="B18" s="4">
        <v>880</v>
      </c>
      <c r="C18" s="10" t="str">
        <f>VLOOKUP(B18,'[1]LISTADO ATM'!$A$2:$B$816,2,0)</f>
        <v xml:space="preserve">ATM Autoservicio Barahona II </v>
      </c>
      <c r="D18" s="11" t="s">
        <v>11</v>
      </c>
      <c r="E18" s="14">
        <v>335801728</v>
      </c>
    </row>
    <row r="19" spans="1:5" ht="18" x14ac:dyDescent="0.25">
      <c r="A19" s="10" t="str">
        <f>VLOOKUP(B19,'[1]LISTADO ATM'!$A$2:$C$817,3,0)</f>
        <v>SUR</v>
      </c>
      <c r="B19" s="4">
        <v>301</v>
      </c>
      <c r="C19" s="10" t="str">
        <f>VLOOKUP(B19,'[1]LISTADO ATM'!$A$2:$B$816,2,0)</f>
        <v xml:space="preserve">ATM UNP Alfa y Omega (Barahona) </v>
      </c>
      <c r="D19" s="11" t="s">
        <v>11</v>
      </c>
      <c r="E19" s="14">
        <v>335801721</v>
      </c>
    </row>
    <row r="20" spans="1:5" ht="18" x14ac:dyDescent="0.25">
      <c r="A20" s="10" t="str">
        <f>VLOOKUP(B20,'[1]LISTADO ATM'!$A$2:$C$817,3,0)</f>
        <v>SUR</v>
      </c>
      <c r="B20" s="4">
        <v>512</v>
      </c>
      <c r="C20" s="10" t="str">
        <f>VLOOKUP(B20,'[1]LISTADO ATM'!$A$2:$B$816,2,0)</f>
        <v>ATM Plaza Jesús Ferreira</v>
      </c>
      <c r="D20" s="11" t="s">
        <v>11</v>
      </c>
      <c r="E20" s="14">
        <v>335801714</v>
      </c>
    </row>
    <row r="21" spans="1:5" ht="18" x14ac:dyDescent="0.25">
      <c r="A21" s="10" t="str">
        <f>VLOOKUP(B21,'[1]LISTADO ATM'!$A$2:$C$817,3,0)</f>
        <v>ESTE</v>
      </c>
      <c r="B21" s="4">
        <v>772</v>
      </c>
      <c r="C21" s="10" t="str">
        <f>VLOOKUP(B21,'[1]LISTADO ATM'!$A$2:$B$816,2,0)</f>
        <v xml:space="preserve">ATM UNP Yamasá </v>
      </c>
      <c r="D21" s="11" t="s">
        <v>11</v>
      </c>
      <c r="E21" s="29">
        <v>335801864</v>
      </c>
    </row>
    <row r="22" spans="1:5" ht="18" x14ac:dyDescent="0.25">
      <c r="A22" s="10" t="str">
        <f>VLOOKUP(B22,'[1]LISTADO ATM'!$A$2:$C$817,3,0)</f>
        <v>DISTRITO NACIONAL</v>
      </c>
      <c r="B22" s="4">
        <v>377</v>
      </c>
      <c r="C22" s="10" t="str">
        <f>VLOOKUP(B22,'[1]LISTADO ATM'!$A$2:$B$816,2,0)</f>
        <v>ATM Estación del Metro Eduardo Brito</v>
      </c>
      <c r="D22" s="11" t="s">
        <v>11</v>
      </c>
      <c r="E22" s="14">
        <v>335801865</v>
      </c>
    </row>
    <row r="23" spans="1:5" ht="18" x14ac:dyDescent="0.25">
      <c r="A23" s="10" t="str">
        <f>VLOOKUP(B23,'[1]LISTADO ATM'!$A$2:$C$817,3,0)</f>
        <v>SUR</v>
      </c>
      <c r="B23" s="4">
        <v>45</v>
      </c>
      <c r="C23" s="10" t="str">
        <f>VLOOKUP(B23,'[1]LISTADO ATM'!$A$2:$B$816,2,0)</f>
        <v xml:space="preserve">ATM Oficina Tamayo </v>
      </c>
      <c r="D23" s="11" t="s">
        <v>11</v>
      </c>
      <c r="E23" s="14">
        <v>335801868</v>
      </c>
    </row>
    <row r="24" spans="1:5" ht="18" x14ac:dyDescent="0.25">
      <c r="A24" s="10" t="str">
        <f>VLOOKUP(B24,'[1]LISTADO ATM'!$A$2:$C$817,3,0)</f>
        <v>NORTE</v>
      </c>
      <c r="B24" s="4">
        <v>605</v>
      </c>
      <c r="C24" s="10" t="str">
        <f>VLOOKUP(B24,'[1]LISTADO ATM'!$A$2:$B$816,2,0)</f>
        <v xml:space="preserve">ATM Oficina Bonao I </v>
      </c>
      <c r="D24" s="11" t="s">
        <v>11</v>
      </c>
      <c r="E24" s="14">
        <v>335801869</v>
      </c>
    </row>
    <row r="25" spans="1:5" ht="18" x14ac:dyDescent="0.25">
      <c r="A25" s="10" t="str">
        <f>VLOOKUP(B25,'[1]LISTADO ATM'!$A$2:$C$817,3,0)</f>
        <v>DISTRITO NACIONAL</v>
      </c>
      <c r="B25" s="4">
        <v>561</v>
      </c>
      <c r="C25" s="10" t="str">
        <f>VLOOKUP(B25,'[1]LISTADO ATM'!$A$2:$B$816,2,0)</f>
        <v xml:space="preserve">ATM Comando Regional P.N. S.D. Este </v>
      </c>
      <c r="D25" s="11" t="s">
        <v>11</v>
      </c>
      <c r="E25" s="14">
        <v>335801871</v>
      </c>
    </row>
    <row r="26" spans="1:5" ht="18" x14ac:dyDescent="0.25">
      <c r="A26" s="10" t="str">
        <f>VLOOKUP(B26,'[1]LISTADO ATM'!$A$2:$C$817,3,0)</f>
        <v>DISTRITO NACIONAL</v>
      </c>
      <c r="B26" s="4">
        <v>20</v>
      </c>
      <c r="C26" s="10" t="str">
        <f>VLOOKUP(B26,'[1]LISTADO ATM'!$A$2:$B$816,2,0)</f>
        <v>ATM S/M Aprezio Las Palmas</v>
      </c>
      <c r="D26" s="11" t="s">
        <v>11</v>
      </c>
      <c r="E26" s="14">
        <v>335801872</v>
      </c>
    </row>
    <row r="27" spans="1:5" ht="18" x14ac:dyDescent="0.25">
      <c r="A27" s="10" t="str">
        <f>VLOOKUP(B27,'[1]LISTADO ATM'!$A$2:$C$817,3,0)</f>
        <v>DISTRITO NACIONAL</v>
      </c>
      <c r="B27" s="4">
        <v>672</v>
      </c>
      <c r="C27" s="10" t="str">
        <f>VLOOKUP(B27,'[1]LISTADO ATM'!$A$2:$B$816,2,0)</f>
        <v>ATM Destacamento Policía Nacional La Victoria</v>
      </c>
      <c r="D27" s="11" t="s">
        <v>11</v>
      </c>
      <c r="E27" s="14">
        <v>335801886</v>
      </c>
    </row>
    <row r="28" spans="1:5" ht="18" x14ac:dyDescent="0.25">
      <c r="A28" s="10" t="str">
        <f>VLOOKUP(B28,'[1]LISTADO ATM'!$A$2:$C$817,3,0)</f>
        <v>NORTE</v>
      </c>
      <c r="B28" s="4">
        <v>857</v>
      </c>
      <c r="C28" s="10" t="str">
        <f>VLOOKUP(B28,'[1]LISTADO ATM'!$A$2:$B$816,2,0)</f>
        <v xml:space="preserve">ATM Oficina Los Alamos </v>
      </c>
      <c r="D28" s="11" t="s">
        <v>11</v>
      </c>
      <c r="E28" s="14">
        <v>335801888</v>
      </c>
    </row>
    <row r="29" spans="1:5" ht="18" x14ac:dyDescent="0.25">
      <c r="A29" s="10" t="str">
        <f>VLOOKUP(B29,'[1]LISTADO ATM'!$A$2:$C$817,3,0)</f>
        <v>DISTRITO NACIONAL</v>
      </c>
      <c r="B29" s="4">
        <v>980</v>
      </c>
      <c r="C29" s="10" t="str">
        <f>VLOOKUP(B29,'[1]LISTADO ATM'!$A$2:$B$816,2,0)</f>
        <v xml:space="preserve">ATM Oficina Bella Vista Mall II </v>
      </c>
      <c r="D29" s="11" t="s">
        <v>11</v>
      </c>
      <c r="E29" s="29">
        <v>335801873</v>
      </c>
    </row>
    <row r="30" spans="1:5" ht="18.75" thickBot="1" x14ac:dyDescent="0.3">
      <c r="A30" s="12" t="s">
        <v>12</v>
      </c>
      <c r="B30" s="15">
        <f>COUNT(B14:B29)</f>
        <v>16</v>
      </c>
      <c r="C30" s="25"/>
      <c r="D30" s="13"/>
      <c r="E30" s="13"/>
    </row>
    <row r="31" spans="1:5" ht="15.75" thickBot="1" x14ac:dyDescent="0.3">
      <c r="E31" s="9"/>
    </row>
    <row r="32" spans="1:5" ht="18.75" thickBot="1" x14ac:dyDescent="0.3">
      <c r="A32" s="40">
        <v>988</v>
      </c>
      <c r="B32" s="41"/>
      <c r="C32" s="41"/>
      <c r="D32" s="41"/>
      <c r="E32" s="42"/>
    </row>
    <row r="33" spans="1:5" ht="18" x14ac:dyDescent="0.25">
      <c r="A33" s="2" t="s">
        <v>5</v>
      </c>
      <c r="B33" s="2" t="s">
        <v>6</v>
      </c>
      <c r="C33" s="3" t="s">
        <v>7</v>
      </c>
      <c r="D33" s="3" t="s">
        <v>8</v>
      </c>
      <c r="E33" s="2" t="s">
        <v>9</v>
      </c>
    </row>
    <row r="34" spans="1:5" ht="18" x14ac:dyDescent="0.25">
      <c r="A34" s="10" t="str">
        <f>VLOOKUP(B34,'[1]LISTADO ATM'!$A$2:$C$817,3,0)</f>
        <v>DISTRITO NACIONAL</v>
      </c>
      <c r="B34" s="4">
        <v>971</v>
      </c>
      <c r="C34" s="10" t="str">
        <f>VLOOKUP(B34,'[1]LISTADO ATM'!$A$2:$B$816,2,0)</f>
        <v xml:space="preserve">ATM Club Banreservas I </v>
      </c>
      <c r="D34" s="26" t="s">
        <v>16</v>
      </c>
      <c r="E34" s="14">
        <v>335799837</v>
      </c>
    </row>
    <row r="35" spans="1:5" ht="18" x14ac:dyDescent="0.25">
      <c r="A35" s="10" t="str">
        <f>VLOOKUP(B35,'[1]LISTADO ATM'!$A$2:$C$817,3,0)</f>
        <v>DISTRITO NACIONAL</v>
      </c>
      <c r="B35" s="4">
        <v>935</v>
      </c>
      <c r="C35" s="10" t="str">
        <f>VLOOKUP(B35,'[1]LISTADO ATM'!$A$2:$B$816,2,0)</f>
        <v xml:space="preserve">ATM Oficina John F. Kennedy </v>
      </c>
      <c r="D35" s="26" t="s">
        <v>16</v>
      </c>
      <c r="E35" s="14">
        <v>335800649</v>
      </c>
    </row>
    <row r="36" spans="1:5" ht="18" x14ac:dyDescent="0.25">
      <c r="A36" s="10" t="str">
        <f>VLOOKUP(B36,'[1]LISTADO ATM'!$A$2:$C$817,3,0)</f>
        <v>DISTRITO NACIONAL</v>
      </c>
      <c r="B36" s="4">
        <v>580</v>
      </c>
      <c r="C36" s="10" t="str">
        <f>VLOOKUP(B36,'[1]LISTADO ATM'!$A$2:$B$816,2,0)</f>
        <v xml:space="preserve">ATM Edificio Propagas </v>
      </c>
      <c r="D36" s="27" t="s">
        <v>16</v>
      </c>
      <c r="E36" s="28">
        <v>335801451</v>
      </c>
    </row>
    <row r="37" spans="1:5" ht="18" x14ac:dyDescent="0.25">
      <c r="A37" s="10" t="str">
        <f>VLOOKUP(B37,'[1]LISTADO ATM'!$A$2:$C$817,3,0)</f>
        <v>DISTRITO NACIONAL</v>
      </c>
      <c r="B37" s="4">
        <v>336</v>
      </c>
      <c r="C37" s="10" t="str">
        <f>VLOOKUP(B37,'[1]LISTADO ATM'!$A$2:$B$816,2,0)</f>
        <v>ATM Instituto Nacional de Cancer (incart)</v>
      </c>
      <c r="D37" s="27" t="s">
        <v>16</v>
      </c>
      <c r="E37" s="28">
        <v>335801883</v>
      </c>
    </row>
    <row r="38" spans="1:5" ht="18" x14ac:dyDescent="0.25">
      <c r="A38" s="10" t="str">
        <f>VLOOKUP(B38,'[1]LISTADO ATM'!$A$2:$C$817,3,0)</f>
        <v>DISTRITO NACIONAL</v>
      </c>
      <c r="B38" s="4">
        <v>446</v>
      </c>
      <c r="C38" s="10" t="str">
        <f>VLOOKUP(B38,'[1]LISTADO ATM'!$A$2:$B$816,2,0)</f>
        <v>ATM Hipodromo V Centenario</v>
      </c>
      <c r="D38" s="27" t="s">
        <v>16</v>
      </c>
      <c r="E38" s="28">
        <v>335801884</v>
      </c>
    </row>
    <row r="39" spans="1:5" ht="18" x14ac:dyDescent="0.25">
      <c r="A39" s="10" t="str">
        <f>VLOOKUP(B39,'[1]LISTADO ATM'!$A$2:$C$817,3,0)</f>
        <v>DISTRITO NACIONAL</v>
      </c>
      <c r="B39" s="4">
        <v>624</v>
      </c>
      <c r="C39" s="10" t="str">
        <f>VLOOKUP(B39,'[1]LISTADO ATM'!$A$2:$B$816,2,0)</f>
        <v xml:space="preserve">ATM Policía Nacional I </v>
      </c>
      <c r="D39" s="27" t="s">
        <v>16</v>
      </c>
      <c r="E39" s="28">
        <v>335801885</v>
      </c>
    </row>
    <row r="40" spans="1:5" ht="18" x14ac:dyDescent="0.25">
      <c r="A40" s="10" t="str">
        <f>VLOOKUP(B40,'[1]LISTADO ATM'!$A$2:$C$817,3,0)</f>
        <v>DISTRITO NACIONAL</v>
      </c>
      <c r="B40" s="4">
        <v>790</v>
      </c>
      <c r="C40" s="10" t="str">
        <f>VLOOKUP(B40,'[1]LISTADO ATM'!$A$2:$B$816,2,0)</f>
        <v xml:space="preserve">ATM Oficina Bella Vista Mall I </v>
      </c>
      <c r="D40" s="27" t="s">
        <v>16</v>
      </c>
      <c r="E40" s="28">
        <v>335801887</v>
      </c>
    </row>
    <row r="41" spans="1:5" ht="18" x14ac:dyDescent="0.25">
      <c r="A41" s="10" t="str">
        <f>VLOOKUP(B41,'[1]LISTADO ATM'!$A$2:$C$817,3,0)</f>
        <v>NORTE</v>
      </c>
      <c r="B41" s="4">
        <v>903</v>
      </c>
      <c r="C41" s="10" t="str">
        <f>VLOOKUP(B41,'[1]LISTADO ATM'!$A$2:$B$816,2,0)</f>
        <v xml:space="preserve">ATM Oficina La Vega Real I </v>
      </c>
      <c r="D41" s="27" t="s">
        <v>16</v>
      </c>
      <c r="E41" s="28">
        <v>335801889</v>
      </c>
    </row>
    <row r="42" spans="1:5" ht="18" x14ac:dyDescent="0.25">
      <c r="A42" s="10" t="str">
        <f>VLOOKUP(B42,'[1]LISTADO ATM'!$A$2:$C$817,3,0)</f>
        <v>DISTRITO NACIONAL</v>
      </c>
      <c r="B42" s="4">
        <v>769</v>
      </c>
      <c r="C42" s="10" t="str">
        <f>VLOOKUP(B42,'[1]LISTADO ATM'!$A$2:$B$816,2,0)</f>
        <v>ATM UNP Pablo Mella Morales</v>
      </c>
      <c r="D42" s="27" t="s">
        <v>16</v>
      </c>
      <c r="E42" s="28">
        <v>335801402</v>
      </c>
    </row>
    <row r="43" spans="1:5" ht="18.75" thickBot="1" x14ac:dyDescent="0.3">
      <c r="A43" s="7" t="s">
        <v>12</v>
      </c>
      <c r="B43" s="15">
        <f>COUNT(B34:B42)</f>
        <v>9</v>
      </c>
      <c r="C43" s="25"/>
      <c r="D43" s="5"/>
      <c r="E43" s="6"/>
    </row>
    <row r="44" spans="1:5" ht="15.75" thickBot="1" x14ac:dyDescent="0.3">
      <c r="E44" s="9"/>
    </row>
    <row r="45" spans="1:5" ht="18.75" thickBot="1" x14ac:dyDescent="0.3">
      <c r="A45" s="46" t="s">
        <v>13</v>
      </c>
      <c r="B45" s="47"/>
      <c r="E45" s="9"/>
    </row>
    <row r="46" spans="1:5" ht="18.75" thickBot="1" x14ac:dyDescent="0.3">
      <c r="A46" s="48">
        <f>+B30+B43</f>
        <v>25</v>
      </c>
      <c r="B46" s="49"/>
      <c r="E46" s="9"/>
    </row>
    <row r="47" spans="1:5" ht="15.75" thickBot="1" x14ac:dyDescent="0.3">
      <c r="E47" s="9"/>
    </row>
    <row r="48" spans="1:5" ht="18.75" thickBot="1" x14ac:dyDescent="0.3">
      <c r="A48" s="40" t="s">
        <v>14</v>
      </c>
      <c r="B48" s="41"/>
      <c r="C48" s="41"/>
      <c r="D48" s="41"/>
      <c r="E48" s="42"/>
    </row>
    <row r="49" spans="1:5" ht="18" x14ac:dyDescent="0.25">
      <c r="A49" s="17" t="s">
        <v>5</v>
      </c>
      <c r="B49" s="17" t="s">
        <v>6</v>
      </c>
      <c r="C49" s="8" t="s">
        <v>7</v>
      </c>
      <c r="D49" s="50" t="s">
        <v>8</v>
      </c>
      <c r="E49" s="51"/>
    </row>
    <row r="50" spans="1:5" ht="18" x14ac:dyDescent="0.25">
      <c r="A50" s="4" t="str">
        <f>VLOOKUP(B50,'[1]LISTADO ATM'!$A$2:$C$817,3,0)</f>
        <v>DISTRITO NACIONAL</v>
      </c>
      <c r="B50" s="4">
        <v>355</v>
      </c>
      <c r="C50" s="10" t="str">
        <f>VLOOKUP(B50,'[1]LISTADO ATM'!$A$2:$B$816,2,0)</f>
        <v xml:space="preserve">ATM UNP Metro II </v>
      </c>
      <c r="D50" s="32" t="s">
        <v>15</v>
      </c>
      <c r="E50" s="33"/>
    </row>
    <row r="51" spans="1:5" ht="18" x14ac:dyDescent="0.25">
      <c r="A51" s="4" t="str">
        <f>VLOOKUP(B51,'[1]LISTADO ATM'!$A$2:$C$817,3,0)</f>
        <v>NORTE</v>
      </c>
      <c r="B51" s="4">
        <v>154</v>
      </c>
      <c r="C51" s="10" t="str">
        <f>VLOOKUP(B51,'[1]LISTADO ATM'!$A$2:$B$816,2,0)</f>
        <v xml:space="preserve">ATM Oficina Sánchez </v>
      </c>
      <c r="D51" s="32" t="s">
        <v>15</v>
      </c>
      <c r="E51" s="33"/>
    </row>
    <row r="52" spans="1:5" ht="18" x14ac:dyDescent="0.25">
      <c r="A52" s="4" t="str">
        <f>VLOOKUP(B52,'[1]LISTADO ATM'!$A$2:$C$817,3,0)</f>
        <v>ESTE</v>
      </c>
      <c r="B52" s="4">
        <v>651</v>
      </c>
      <c r="C52" s="10" t="str">
        <f>VLOOKUP(B52,'[1]LISTADO ATM'!$A$2:$B$816,2,0)</f>
        <v>ATM Eco Petroleo Romana</v>
      </c>
      <c r="D52" s="32" t="s">
        <v>17</v>
      </c>
      <c r="E52" s="33"/>
    </row>
    <row r="53" spans="1:5" ht="18" x14ac:dyDescent="0.25">
      <c r="A53" s="4" t="str">
        <f>VLOOKUP(B53,'[1]LISTADO ATM'!$A$2:$C$817,3,0)</f>
        <v>DISTRITO NACIONAL</v>
      </c>
      <c r="B53" s="4">
        <v>471</v>
      </c>
      <c r="C53" s="10" t="str">
        <f>VLOOKUP(B53,'[1]LISTADO ATM'!$A$2:$B$816,2,0)</f>
        <v>ATM Autoservicio DGT I</v>
      </c>
      <c r="D53" s="32" t="s">
        <v>15</v>
      </c>
      <c r="E53" s="33"/>
    </row>
    <row r="54" spans="1:5" ht="18" x14ac:dyDescent="0.25">
      <c r="A54" s="4" t="str">
        <f>VLOOKUP(B54,'[1]LISTADO ATM'!$A$2:$C$817,3,0)</f>
        <v>NORTE</v>
      </c>
      <c r="B54" s="4">
        <v>837</v>
      </c>
      <c r="C54" s="10" t="str">
        <f>VLOOKUP(B54,'[1]LISTADO ATM'!$A$2:$B$816,2,0)</f>
        <v>ATM Estación Next Canabacoa</v>
      </c>
      <c r="D54" s="32" t="s">
        <v>15</v>
      </c>
      <c r="E54" s="33"/>
    </row>
    <row r="55" spans="1:5" ht="18" x14ac:dyDescent="0.25">
      <c r="A55" s="4" t="str">
        <f>VLOOKUP(B55,'[1]LISTADO ATM'!$A$2:$C$817,3,0)</f>
        <v>NORTE</v>
      </c>
      <c r="B55" s="4">
        <v>894</v>
      </c>
      <c r="C55" s="10" t="str">
        <f>VLOOKUP(B55,'[1]LISTADO ATM'!$A$2:$B$816,2,0)</f>
        <v>ATM Eco Petroleo Estero Hondo</v>
      </c>
      <c r="D55" s="32" t="s">
        <v>17</v>
      </c>
      <c r="E55" s="33"/>
    </row>
    <row r="56" spans="1:5" ht="18" x14ac:dyDescent="0.25">
      <c r="A56" s="4" t="str">
        <f>VLOOKUP(B56,'[1]LISTADO ATM'!$A$2:$C$817,3,0)</f>
        <v>DISTRITO NACIONAL</v>
      </c>
      <c r="B56" s="4">
        <v>671</v>
      </c>
      <c r="C56" s="10" t="str">
        <f>VLOOKUP(B56,'[1]LISTADO ATM'!$A$2:$B$816,2,0)</f>
        <v>ATM Ayuntamiento Sto. Dgo. Norte</v>
      </c>
      <c r="D56" s="32" t="s">
        <v>15</v>
      </c>
      <c r="E56" s="33"/>
    </row>
    <row r="57" spans="1:5" ht="18" x14ac:dyDescent="0.25">
      <c r="A57" s="4" t="str">
        <f>VLOOKUP(B57,'[1]LISTADO ATM'!$A$2:$C$817,3,0)</f>
        <v>DISTRITO NACIONAL</v>
      </c>
      <c r="B57" s="4">
        <v>557</v>
      </c>
      <c r="C57" s="10" t="str">
        <f>VLOOKUP(B57,'[1]LISTADO ATM'!$A$2:$B$816,2,0)</f>
        <v xml:space="preserve">ATM Multicentro La Sirena Ave. Mella </v>
      </c>
      <c r="D57" s="32" t="s">
        <v>17</v>
      </c>
      <c r="E57" s="33"/>
    </row>
    <row r="58" spans="1:5" ht="18" x14ac:dyDescent="0.25">
      <c r="A58" s="4" t="str">
        <f>VLOOKUP(B58,'[1]LISTADO ATM'!$A$2:$C$817,3,0)</f>
        <v>DISTRITO NACIONAL</v>
      </c>
      <c r="B58" s="4">
        <v>437</v>
      </c>
      <c r="C58" s="10" t="str">
        <f>VLOOKUP(B58,'[1]LISTADO ATM'!$A$2:$B$816,2,0)</f>
        <v xml:space="preserve">ATM Autobanco Torre III </v>
      </c>
      <c r="D58" s="32" t="s">
        <v>17</v>
      </c>
      <c r="E58" s="33"/>
    </row>
    <row r="59" spans="1:5" ht="18" x14ac:dyDescent="0.25">
      <c r="A59" s="4" t="str">
        <f>VLOOKUP(B59,'[1]LISTADO ATM'!$A$2:$C$817,3,0)</f>
        <v>DISTRITO NACIONAL</v>
      </c>
      <c r="B59" s="4">
        <v>410</v>
      </c>
      <c r="C59" s="10" t="str">
        <f>VLOOKUP(B59,'[1]LISTADO ATM'!$A$2:$B$816,2,0)</f>
        <v xml:space="preserve">ATM Oficina Las Palmas de Herrera II </v>
      </c>
      <c r="D59" s="32" t="s">
        <v>15</v>
      </c>
      <c r="E59" s="33"/>
    </row>
    <row r="60" spans="1:5" ht="18" x14ac:dyDescent="0.25">
      <c r="A60" s="4" t="str">
        <f>VLOOKUP(B60,'[1]LISTADO ATM'!$A$2:$C$817,3,0)</f>
        <v>NORTE</v>
      </c>
      <c r="B60" s="4">
        <v>307</v>
      </c>
      <c r="C60" s="10" t="str">
        <f>VLOOKUP(B60,'[1]LISTADO ATM'!$A$2:$B$816,2,0)</f>
        <v>ATM Oficina Nagua II</v>
      </c>
      <c r="D60" s="32" t="s">
        <v>15</v>
      </c>
      <c r="E60" s="33"/>
    </row>
    <row r="61" spans="1:5" ht="18" x14ac:dyDescent="0.25">
      <c r="A61" s="4" t="str">
        <f>VLOOKUP(B61,'[1]LISTADO ATM'!$A$2:$C$817,3,0)</f>
        <v>SUR</v>
      </c>
      <c r="B61" s="4">
        <v>730</v>
      </c>
      <c r="C61" s="10" t="str">
        <f>VLOOKUP(B61,'[1]LISTADO ATM'!$A$2:$B$816,2,0)</f>
        <v xml:space="preserve">ATM Palacio de Justicia Barahona </v>
      </c>
      <c r="D61" s="32" t="s">
        <v>15</v>
      </c>
      <c r="E61" s="33"/>
    </row>
    <row r="62" spans="1:5" ht="18" x14ac:dyDescent="0.25">
      <c r="A62" s="4" t="str">
        <f>VLOOKUP(B62,'[1]LISTADO ATM'!$A$2:$C$817,3,0)</f>
        <v>NORTE</v>
      </c>
      <c r="B62" s="4">
        <v>882</v>
      </c>
      <c r="C62" s="10" t="str">
        <f>VLOOKUP(B62,'[1]LISTADO ATM'!$A$2:$B$816,2,0)</f>
        <v xml:space="preserve">ATM Oficina Moca II </v>
      </c>
      <c r="D62" s="32" t="s">
        <v>19</v>
      </c>
      <c r="E62" s="33"/>
    </row>
    <row r="63" spans="1:5" ht="18" x14ac:dyDescent="0.25">
      <c r="A63" s="4" t="str">
        <f>VLOOKUP(B63,'[1]LISTADO ATM'!$A$2:$C$817,3,0)</f>
        <v>SUR</v>
      </c>
      <c r="B63" s="4">
        <v>403</v>
      </c>
      <c r="C63" s="10" t="str">
        <f>VLOOKUP(B63,'[1]LISTADO ATM'!$A$2:$B$816,2,0)</f>
        <v xml:space="preserve">ATM Oficina Vicente Noble </v>
      </c>
      <c r="D63" s="32" t="s">
        <v>15</v>
      </c>
      <c r="E63" s="33"/>
    </row>
    <row r="64" spans="1:5" ht="18" x14ac:dyDescent="0.25">
      <c r="A64" s="4" t="str">
        <f>VLOOKUP(B64,'[1]LISTADO ATM'!$A$2:$C$817,3,0)</f>
        <v>SUR</v>
      </c>
      <c r="B64" s="4">
        <v>84</v>
      </c>
      <c r="C64" s="10" t="str">
        <f>VLOOKUP(B64,'[1]LISTADO ATM'!$A$2:$B$816,2,0)</f>
        <v xml:space="preserve">ATM Oficina Multicentro Sirena San Cristóbal </v>
      </c>
      <c r="D64" s="32" t="s">
        <v>15</v>
      </c>
      <c r="E64" s="33"/>
    </row>
    <row r="65" spans="1:5" ht="18" x14ac:dyDescent="0.25">
      <c r="A65" s="4" t="str">
        <f>VLOOKUP(B65,'[1]LISTADO ATM'!$A$2:$C$817,3,0)</f>
        <v>ESTE</v>
      </c>
      <c r="B65" s="4">
        <v>114</v>
      </c>
      <c r="C65" s="10" t="str">
        <f>VLOOKUP(B65,'[1]LISTADO ATM'!$A$2:$B$816,2,0)</f>
        <v xml:space="preserve">ATM Oficina Hato Mayor </v>
      </c>
      <c r="D65" s="32" t="s">
        <v>15</v>
      </c>
      <c r="E65" s="33"/>
    </row>
    <row r="66" spans="1:5" ht="18" x14ac:dyDescent="0.25">
      <c r="A66" s="4" t="str">
        <f>VLOOKUP(B66,'[1]LISTADO ATM'!$A$2:$C$817,3,0)</f>
        <v>NORTE</v>
      </c>
      <c r="B66" s="4">
        <v>157</v>
      </c>
      <c r="C66" s="10" t="str">
        <f>VLOOKUP(B66,'[1]LISTADO ATM'!$A$2:$B$816,2,0)</f>
        <v xml:space="preserve">ATM Oficina Samaná </v>
      </c>
      <c r="D66" s="32" t="s">
        <v>15</v>
      </c>
      <c r="E66" s="33"/>
    </row>
    <row r="67" spans="1:5" ht="18" x14ac:dyDescent="0.25">
      <c r="A67" s="4" t="str">
        <f>VLOOKUP(B67,'[1]LISTADO ATM'!$A$2:$C$817,3,0)</f>
        <v>DISTRITO NACIONAL</v>
      </c>
      <c r="B67" s="4">
        <v>281</v>
      </c>
      <c r="C67" s="10" t="str">
        <f>VLOOKUP(B67,'[1]LISTADO ATM'!$A$2:$B$816,2,0)</f>
        <v xml:space="preserve">ATM S/M Pola Independencia </v>
      </c>
      <c r="D67" s="32" t="s">
        <v>19</v>
      </c>
      <c r="E67" s="33"/>
    </row>
    <row r="68" spans="1:5" ht="18" x14ac:dyDescent="0.25">
      <c r="A68" s="4" t="str">
        <f>VLOOKUP(B68,'[1]LISTADO ATM'!$A$2:$C$817,3,0)</f>
        <v>DISTRITO NACIONAL</v>
      </c>
      <c r="B68" s="4">
        <v>441</v>
      </c>
      <c r="C68" s="10" t="str">
        <f>VLOOKUP(B68,'[1]LISTADO ATM'!$A$2:$B$816,2,0)</f>
        <v>ATM Estacion de Servicio Romulo Betancour</v>
      </c>
      <c r="D68" s="32" t="s">
        <v>15</v>
      </c>
      <c r="E68" s="33"/>
    </row>
    <row r="69" spans="1:5" ht="18" x14ac:dyDescent="0.25">
      <c r="A69" s="4" t="str">
        <f>VLOOKUP(B69,'[1]LISTADO ATM'!$A$2:$C$817,3,0)</f>
        <v>DISTRITO NACIONAL</v>
      </c>
      <c r="B69" s="4">
        <v>487</v>
      </c>
      <c r="C69" s="10" t="str">
        <f>VLOOKUP(B69,'[1]LISTADO ATM'!$A$2:$B$816,2,0)</f>
        <v xml:space="preserve">ATM Olé Hainamosa </v>
      </c>
      <c r="D69" s="32" t="s">
        <v>15</v>
      </c>
      <c r="E69" s="33"/>
    </row>
    <row r="70" spans="1:5" ht="18" x14ac:dyDescent="0.25">
      <c r="A70" s="4" t="str">
        <f>VLOOKUP(B70,'[1]LISTADO ATM'!$A$2:$C$817,3,0)</f>
        <v>DISTRITO NACIONAL</v>
      </c>
      <c r="B70" s="4">
        <v>611</v>
      </c>
      <c r="C70" s="10" t="str">
        <f>VLOOKUP(B70,'[1]LISTADO ATM'!$A$2:$B$816,2,0)</f>
        <v xml:space="preserve">ATM DGII Sede Central </v>
      </c>
      <c r="D70" s="32" t="s">
        <v>15</v>
      </c>
      <c r="E70" s="33"/>
    </row>
    <row r="71" spans="1:5" ht="18" x14ac:dyDescent="0.25">
      <c r="A71" s="4" t="str">
        <f>VLOOKUP(B71,'[1]LISTADO ATM'!$A$2:$C$817,3,0)</f>
        <v>SUR</v>
      </c>
      <c r="B71" s="4">
        <v>765</v>
      </c>
      <c r="C71" s="10" t="str">
        <f>VLOOKUP(B71,'[1]LISTADO ATM'!$A$2:$B$816,2,0)</f>
        <v xml:space="preserve">ATM Oficina Azua I </v>
      </c>
      <c r="D71" s="32" t="s">
        <v>17</v>
      </c>
      <c r="E71" s="33"/>
    </row>
    <row r="72" spans="1:5" ht="18" x14ac:dyDescent="0.25">
      <c r="A72" s="4" t="str">
        <f>VLOOKUP(B72,'[1]LISTADO ATM'!$A$2:$C$817,3,0)</f>
        <v>SUR</v>
      </c>
      <c r="B72" s="4">
        <v>781</v>
      </c>
      <c r="C72" s="10" t="str">
        <f>VLOOKUP(B72,'[1]LISTADO ATM'!$A$2:$B$816,2,0)</f>
        <v xml:space="preserve">ATM Estación Isla Barahona </v>
      </c>
      <c r="D72" s="32" t="s">
        <v>15</v>
      </c>
      <c r="E72" s="33"/>
    </row>
    <row r="73" spans="1:5" ht="18" x14ac:dyDescent="0.25">
      <c r="A73" s="4" t="str">
        <f>VLOOKUP(B73,'[1]LISTADO ATM'!$A$2:$C$817,3,0)</f>
        <v>DISTRITO NACIONAL</v>
      </c>
      <c r="B73" s="4">
        <v>967</v>
      </c>
      <c r="C73" s="10" t="str">
        <f>VLOOKUP(B73,'[1]LISTADO ATM'!$A$2:$B$816,2,0)</f>
        <v xml:space="preserve">ATM UNP Hiper Olé Autopista Duarte </v>
      </c>
      <c r="D73" s="32" t="s">
        <v>15</v>
      </c>
      <c r="E73" s="33"/>
    </row>
    <row r="74" spans="1:5" ht="18.75" thickBot="1" x14ac:dyDescent="0.3">
      <c r="A74" s="7" t="s">
        <v>12</v>
      </c>
      <c r="B74" s="15">
        <f>COUNT(B50:B73)</f>
        <v>24</v>
      </c>
      <c r="C74" s="25"/>
      <c r="D74" s="30"/>
      <c r="E74" s="31"/>
    </row>
  </sheetData>
  <mergeCells count="35">
    <mergeCell ref="D51:E51"/>
    <mergeCell ref="D52:E52"/>
    <mergeCell ref="D53:E53"/>
    <mergeCell ref="D54:E54"/>
    <mergeCell ref="A45:B45"/>
    <mergeCell ref="A46:B46"/>
    <mergeCell ref="A48:E48"/>
    <mergeCell ref="D49:E49"/>
    <mergeCell ref="D50:E50"/>
    <mergeCell ref="A1:E1"/>
    <mergeCell ref="A7:E7"/>
    <mergeCell ref="C10:E10"/>
    <mergeCell ref="A12:E12"/>
    <mergeCell ref="A32:E32"/>
    <mergeCell ref="A2:E2"/>
    <mergeCell ref="D55:E55"/>
    <mergeCell ref="D56:E56"/>
    <mergeCell ref="D57:E57"/>
    <mergeCell ref="D58:E58"/>
    <mergeCell ref="D59:E59"/>
    <mergeCell ref="D74:E74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</mergeCells>
  <phoneticPr fontId="11" type="noConversion"/>
  <conditionalFormatting sqref="B74:B1048576 B1:B12 B30:B32 B14:B17 B34:B48 B50:B58">
    <cfRule type="duplicateValues" dxfId="29" priority="48"/>
  </conditionalFormatting>
  <conditionalFormatting sqref="E74:E1048576 E43:E58 E30:E32 E1:E12 E14 E34">
    <cfRule type="duplicateValues" dxfId="28" priority="72"/>
  </conditionalFormatting>
  <conditionalFormatting sqref="E36">
    <cfRule type="duplicateValues" dxfId="27" priority="34"/>
  </conditionalFormatting>
  <conditionalFormatting sqref="E42">
    <cfRule type="duplicateValues" dxfId="26" priority="33"/>
  </conditionalFormatting>
  <conditionalFormatting sqref="E17">
    <cfRule type="duplicateValues" dxfId="25" priority="32"/>
  </conditionalFormatting>
  <conditionalFormatting sqref="E15">
    <cfRule type="duplicateValues" dxfId="24" priority="156"/>
  </conditionalFormatting>
  <conditionalFormatting sqref="E16">
    <cfRule type="duplicateValues" dxfId="23" priority="170"/>
  </conditionalFormatting>
  <conditionalFormatting sqref="B18:B20">
    <cfRule type="duplicateValues" dxfId="22" priority="27"/>
  </conditionalFormatting>
  <conditionalFormatting sqref="E18:E20">
    <cfRule type="duplicateValues" dxfId="21" priority="28"/>
  </conditionalFormatting>
  <conditionalFormatting sqref="B59:B63">
    <cfRule type="duplicateValues" dxfId="20" priority="24"/>
  </conditionalFormatting>
  <conditionalFormatting sqref="E59:E61 E63">
    <cfRule type="duplicateValues" dxfId="19" priority="25"/>
  </conditionalFormatting>
  <conditionalFormatting sqref="E25">
    <cfRule type="duplicateValues" dxfId="18" priority="17"/>
  </conditionalFormatting>
  <conditionalFormatting sqref="E35">
    <cfRule type="duplicateValues" dxfId="17" priority="203"/>
  </conditionalFormatting>
  <conditionalFormatting sqref="B1:B1048576">
    <cfRule type="duplicateValues" dxfId="16" priority="14"/>
  </conditionalFormatting>
  <conditionalFormatting sqref="E64">
    <cfRule type="duplicateValues" dxfId="15" priority="13"/>
  </conditionalFormatting>
  <conditionalFormatting sqref="E66">
    <cfRule type="duplicateValues" dxfId="14" priority="11"/>
  </conditionalFormatting>
  <conditionalFormatting sqref="E67">
    <cfRule type="duplicateValues" dxfId="13" priority="10"/>
  </conditionalFormatting>
  <conditionalFormatting sqref="E68">
    <cfRule type="duplicateValues" dxfId="12" priority="9"/>
  </conditionalFormatting>
  <conditionalFormatting sqref="E69">
    <cfRule type="duplicateValues" dxfId="11" priority="8"/>
  </conditionalFormatting>
  <conditionalFormatting sqref="E70">
    <cfRule type="duplicateValues" dxfId="10" priority="7"/>
  </conditionalFormatting>
  <conditionalFormatting sqref="E71">
    <cfRule type="duplicateValues" dxfId="9" priority="6"/>
  </conditionalFormatting>
  <conditionalFormatting sqref="E62">
    <cfRule type="duplicateValues" dxfId="8" priority="4"/>
  </conditionalFormatting>
  <conditionalFormatting sqref="E73">
    <cfRule type="duplicateValues" dxfId="7" priority="3"/>
  </conditionalFormatting>
  <conditionalFormatting sqref="B64:B73">
    <cfRule type="duplicateValues" dxfId="6" priority="228"/>
  </conditionalFormatting>
  <conditionalFormatting sqref="E65">
    <cfRule type="duplicateValues" dxfId="5" priority="229"/>
  </conditionalFormatting>
  <conditionalFormatting sqref="E72">
    <cfRule type="duplicateValues" dxfId="4" priority="230"/>
  </conditionalFormatting>
  <conditionalFormatting sqref="E37:E41">
    <cfRule type="duplicateValues" dxfId="3" priority="2"/>
  </conditionalFormatting>
  <conditionalFormatting sqref="B21:B29">
    <cfRule type="duplicateValues" dxfId="2" priority="242"/>
  </conditionalFormatting>
  <conditionalFormatting sqref="E21:E24 E26 E29">
    <cfRule type="duplicateValues" dxfId="1" priority="244"/>
  </conditionalFormatting>
  <conditionalFormatting sqref="E27:E28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Ivan Hanell Cuevas Peralta</cp:lastModifiedBy>
  <dcterms:created xsi:type="dcterms:W3CDTF">2020-12-19T20:17:28Z</dcterms:created>
  <dcterms:modified xsi:type="dcterms:W3CDTF">2021-02-24T10:16:57Z</dcterms:modified>
</cp:coreProperties>
</file>