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5\"/>
    </mc:Choice>
  </mc:AlternateContent>
  <bookViews>
    <workbookView xWindow="0" yWindow="0" windowWidth="19200" windowHeight="115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A29" i="1"/>
  <c r="B77" i="1" l="1"/>
  <c r="C73" i="1"/>
  <c r="C74" i="1"/>
  <c r="C75" i="1"/>
  <c r="C76" i="1"/>
  <c r="A73" i="1"/>
  <c r="A74" i="1"/>
  <c r="A75" i="1"/>
  <c r="A76" i="1"/>
  <c r="C67" i="1"/>
  <c r="C68" i="1"/>
  <c r="C69" i="1"/>
  <c r="C70" i="1"/>
  <c r="C71" i="1"/>
  <c r="C72" i="1"/>
  <c r="A67" i="1"/>
  <c r="A68" i="1"/>
  <c r="A69" i="1"/>
  <c r="A70" i="1"/>
  <c r="A71" i="1"/>
  <c r="A72" i="1"/>
  <c r="B50" i="1"/>
  <c r="B34" i="1"/>
  <c r="C62" i="1"/>
  <c r="C63" i="1"/>
  <c r="C64" i="1"/>
  <c r="C65" i="1"/>
  <c r="C66" i="1"/>
  <c r="A62" i="1"/>
  <c r="A63" i="1"/>
  <c r="A64" i="1"/>
  <c r="A65" i="1"/>
  <c r="A66" i="1"/>
  <c r="C28" i="1"/>
  <c r="C30" i="1"/>
  <c r="C31" i="1"/>
  <c r="C32" i="1"/>
  <c r="C33" i="1"/>
  <c r="A27" i="1"/>
  <c r="A28" i="1"/>
  <c r="A30" i="1"/>
  <c r="A31" i="1"/>
  <c r="A32" i="1"/>
  <c r="A33" i="1"/>
  <c r="C42" i="1"/>
  <c r="C43" i="1"/>
  <c r="C44" i="1"/>
  <c r="C45" i="1"/>
  <c r="C46" i="1"/>
  <c r="C47" i="1"/>
  <c r="C48" i="1"/>
  <c r="C49" i="1"/>
  <c r="C41" i="1"/>
  <c r="A41" i="1"/>
  <c r="A42" i="1"/>
  <c r="A43" i="1"/>
  <c r="A44" i="1"/>
  <c r="A45" i="1"/>
  <c r="A46" i="1"/>
  <c r="A47" i="1"/>
  <c r="A48" i="1"/>
  <c r="A49" i="1"/>
  <c r="B10" i="1" l="1"/>
  <c r="A20" i="1"/>
  <c r="A21" i="1"/>
  <c r="A22" i="1"/>
  <c r="A23" i="1"/>
  <c r="A24" i="1"/>
  <c r="A25" i="1"/>
  <c r="A26" i="1"/>
  <c r="C20" i="1"/>
  <c r="C21" i="1"/>
  <c r="C22" i="1"/>
  <c r="C23" i="1"/>
  <c r="C24" i="1"/>
  <c r="C25" i="1"/>
  <c r="C26" i="1"/>
  <c r="C27" i="1"/>
  <c r="A17" i="1" l="1"/>
  <c r="C17" i="1"/>
  <c r="A18" i="1"/>
  <c r="C18" i="1"/>
  <c r="A19" i="1"/>
  <c r="C19" i="1"/>
  <c r="A59" i="1"/>
  <c r="C59" i="1"/>
  <c r="A60" i="1"/>
  <c r="C60" i="1"/>
  <c r="A61" i="1"/>
  <c r="C61" i="1"/>
  <c r="A16" i="1" l="1"/>
  <c r="C16" i="1"/>
  <c r="A58" i="1" l="1"/>
  <c r="C58" i="1"/>
  <c r="A15" i="1"/>
  <c r="C15" i="1"/>
  <c r="A14" i="1"/>
  <c r="C14" i="1"/>
  <c r="A38" i="1"/>
  <c r="C38" i="1"/>
  <c r="A39" i="1"/>
  <c r="C39" i="1"/>
  <c r="A40" i="1"/>
  <c r="C40" i="1"/>
  <c r="A9" i="1"/>
  <c r="C9" i="1"/>
  <c r="C57" i="1" l="1"/>
  <c r="A57" i="1"/>
  <c r="A53" i="1" l="1"/>
</calcChain>
</file>

<file path=xl/sharedStrings.xml><?xml version="1.0" encoding="utf-8"?>
<sst xmlns="http://schemas.openxmlformats.org/spreadsheetml/2006/main" count="86" uniqueCount="22">
  <si>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</si>
  <si>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</si>
  <si>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</si>
  <si>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</si>
  <si>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</si>
  <si>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</si>
  <si>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</si>
  <si>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</si>
  <si>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</si>
  <si>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</si>
  <si>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</si>
  <si>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</si>
  <si>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</si>
  <si>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</si>
  <si>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</si>
  <si>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</si>
  <si>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</si>
  <si>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Abastecidos</t>
  </si>
  <si>
    <t>335802814 </t>
  </si>
  <si>
    <t xml:space="preserve">Gavetas Vacías + Gavetas Fallando </t>
  </si>
  <si>
    <t>2 Gavetas Vacías + 1 Fallando</t>
  </si>
  <si>
    <t>1 Gaveta Vacía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</si>
</sst>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10" zoomScale="85" zoomScaleNormal="85" workbookViewId="0">
      <selection activeCell="E30" sqref="E30"/>
    </sheetView>
  </sheetViews>
  <sheetFormatPr baseColWidth="10" defaultColWidth="52.6640625" defaultRowHeight="14.4" x14ac:dyDescent="0.3"/>
  <cols>
    <col min="1" max="1" width="27.109375" bestFit="1" customWidth="1"/>
    <col min="2" max="2" width="18.33203125" style="9" bestFit="1" customWidth="1"/>
    <col min="3" max="3" width="77.88671875" customWidth="1"/>
    <col min="4" max="4" width="38.44140625" bestFit="1" customWidth="1"/>
    <col min="5" max="5" width="19.6640625" customWidth="1"/>
  </cols>
  <sheetData>
    <row r="1" spans="1:5" ht="23.4" x14ac:dyDescent="0.3">
      <c r="A1" s="33" t="s">
        <v>1</v>
      </c>
      <c r="B1" s="34"/>
      <c r="C1" s="34"/>
      <c r="D1" s="34"/>
      <c r="E1" s="35"/>
    </row>
    <row r="2" spans="1:5" ht="26.4" x14ac:dyDescent="0.3">
      <c r="A2" s="42" t="s">
        <v>0</v>
      </c>
      <c r="B2" s="43"/>
      <c r="C2" s="43"/>
      <c r="D2" s="43"/>
      <c r="E2" s="44"/>
    </row>
    <row r="3" spans="1:5" ht="17.399999999999999" x14ac:dyDescent="0.3">
      <c r="B3" s="1"/>
      <c r="C3" s="1"/>
      <c r="D3" s="1"/>
      <c r="E3" s="21"/>
    </row>
    <row r="4" spans="1:5" ht="18" thickBot="1" x14ac:dyDescent="0.35">
      <c r="A4" s="18" t="s">
        <v>2</v>
      </c>
      <c r="B4" s="20">
        <v>44251.708333333336</v>
      </c>
      <c r="C4" s="1"/>
      <c r="D4" s="1"/>
      <c r="E4" s="22"/>
    </row>
    <row r="5" spans="1:5" ht="18" thickBot="1" x14ac:dyDescent="0.35">
      <c r="A5" s="18" t="s">
        <v>3</v>
      </c>
      <c r="B5" s="20">
        <v>44252.25</v>
      </c>
      <c r="C5" s="19"/>
      <c r="D5" s="1"/>
      <c r="E5" s="22"/>
    </row>
    <row r="6" spans="1:5" ht="17.399999999999999" x14ac:dyDescent="0.3">
      <c r="B6" s="1"/>
      <c r="C6" s="1"/>
      <c r="D6" s="1"/>
      <c r="E6" s="24"/>
    </row>
    <row r="7" spans="1:5" ht="17.399999999999999" x14ac:dyDescent="0.3">
      <c r="A7" s="36" t="s">
        <v>4</v>
      </c>
      <c r="B7" s="36"/>
      <c r="C7" s="36"/>
      <c r="D7" s="36"/>
      <c r="E7" s="36"/>
    </row>
    <row r="8" spans="1:5" ht="17.399999999999999" x14ac:dyDescent="0.3">
      <c r="A8" s="2" t="s">
        <v>5</v>
      </c>
      <c r="B8" s="2" t="s">
        <v>6</v>
      </c>
      <c r="C8" s="3" t="s">
        <v>7</v>
      </c>
      <c r="D8" s="23" t="s">
        <v>8</v>
      </c>
      <c r="E8" s="23" t="s">
        <v>9</v>
      </c>
    </row>
    <row r="9" spans="1:5" ht="17.399999999999999" x14ac:dyDescent="0.3">
      <c r="A9" s="10" t="e">
        <f>VLOOKUP(B9,'[1]LISTADO ATM'!$A$2:$C$817,3,0)</f>
        <v>#N/A</v>
      </c>
      <c r="B9" s="4"/>
      <c r="C9" s="4" t="e">
        <f>VLOOKUP(B9,'[1]LISTADO ATM'!$A$2:$B$916,2,0)</f>
        <v>#N/A</v>
      </c>
      <c r="D9" s="16" t="s">
        <v>17</v>
      </c>
      <c r="E9" s="28"/>
    </row>
    <row r="10" spans="1:5" ht="18" thickBot="1" x14ac:dyDescent="0.35">
      <c r="A10" s="7" t="s">
        <v>12</v>
      </c>
      <c r="B10" s="15">
        <f>COUNT(B9:B9)</f>
        <v>0</v>
      </c>
      <c r="C10" s="31"/>
      <c r="D10" s="37"/>
      <c r="E10" s="38"/>
    </row>
    <row r="11" spans="1:5" ht="15" thickBot="1" x14ac:dyDescent="0.35">
      <c r="E11" s="9"/>
    </row>
    <row r="12" spans="1:5" ht="18" thickBot="1" x14ac:dyDescent="0.35">
      <c r="A12" s="39" t="s">
        <v>10</v>
      </c>
      <c r="B12" s="40"/>
      <c r="C12" s="40"/>
      <c r="D12" s="40"/>
      <c r="E12" s="41"/>
    </row>
    <row r="13" spans="1:5" ht="17.399999999999999" x14ac:dyDescent="0.3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7.399999999999999" x14ac:dyDescent="0.3">
      <c r="A14" s="10" t="str">
        <f>VLOOKUP(B14,'[1]LISTADO ATM'!$A$2:$C$817,3,0)</f>
        <v>DISTRITO NACIONAL</v>
      </c>
      <c r="B14" s="4">
        <v>839</v>
      </c>
      <c r="C14" s="10" t="str">
        <f>VLOOKUP(B14,'[1]LISTADO ATM'!$A$2:$B$816,2,0)</f>
        <v xml:space="preserve">ATM INAPA </v>
      </c>
      <c r="D14" s="11" t="s">
        <v>11</v>
      </c>
      <c r="E14" s="28">
        <v>335802107</v>
      </c>
    </row>
    <row r="15" spans="1:5" ht="17.399999999999999" x14ac:dyDescent="0.3">
      <c r="A15" s="10" t="str">
        <f>VLOOKUP(B15,'[1]LISTADO ATM'!$A$2:$C$817,3,0)</f>
        <v>DISTRITO NACIONAL</v>
      </c>
      <c r="B15" s="4">
        <v>281</v>
      </c>
      <c r="C15" s="10" t="str">
        <f>VLOOKUP(B15,'[1]LISTADO ATM'!$A$2:$B$816,2,0)</f>
        <v xml:space="preserve">ATM S/M Pola Independencia </v>
      </c>
      <c r="D15" s="11" t="s">
        <v>11</v>
      </c>
      <c r="E15" s="27">
        <v>335802021</v>
      </c>
    </row>
    <row r="16" spans="1:5" ht="17.399999999999999" x14ac:dyDescent="0.3">
      <c r="A16" s="10" t="str">
        <f>VLOOKUP(B16,'[1]LISTADO ATM'!$A$2:$C$817,3,0)</f>
        <v>DISTRITO NACIONAL</v>
      </c>
      <c r="B16" s="4">
        <v>658</v>
      </c>
      <c r="C16" s="10" t="str">
        <f>VLOOKUP(B16,'[1]LISTADO ATM'!$A$2:$B$816,2,0)</f>
        <v>ATM Cámara de Cuentas</v>
      </c>
      <c r="D16" s="11" t="s">
        <v>11</v>
      </c>
      <c r="E16" s="28">
        <v>335802486</v>
      </c>
    </row>
    <row r="17" spans="1:5" ht="17.399999999999999" x14ac:dyDescent="0.3">
      <c r="A17" s="10" t="str">
        <f>VLOOKUP(B17,'[1]LISTADO ATM'!$A$2:$C$817,3,0)</f>
        <v>SUR</v>
      </c>
      <c r="B17" s="4">
        <v>252</v>
      </c>
      <c r="C17" s="10" t="str">
        <f>VLOOKUP(B17,'[1]LISTADO ATM'!$A$2:$B$816,2,0)</f>
        <v xml:space="preserve">ATM Banco Agrícola (Barahona) </v>
      </c>
      <c r="D17" s="11" t="s">
        <v>11</v>
      </c>
      <c r="E17" s="28" t="s">
        <v>18</v>
      </c>
    </row>
    <row r="18" spans="1:5" ht="17.399999999999999" x14ac:dyDescent="0.3">
      <c r="A18" s="10" t="str">
        <f>VLOOKUP(B18,'[1]LISTADO ATM'!$A$2:$C$817,3,0)</f>
        <v>DISTRITO NACIONAL</v>
      </c>
      <c r="B18" s="4">
        <v>623</v>
      </c>
      <c r="C18" s="10" t="str">
        <f>VLOOKUP(B18,'[1]LISTADO ATM'!$A$2:$B$816,2,0)</f>
        <v xml:space="preserve">ATM Operaciones Especiales (Manoguayabo) </v>
      </c>
      <c r="D18" s="11" t="s">
        <v>11</v>
      </c>
      <c r="E18" s="28">
        <v>335802943</v>
      </c>
    </row>
    <row r="19" spans="1:5" ht="17.399999999999999" x14ac:dyDescent="0.3">
      <c r="A19" s="10" t="str">
        <f>VLOOKUP(B19,'[1]LISTADO ATM'!$A$2:$C$817,3,0)</f>
        <v>DISTRITO NACIONAL</v>
      </c>
      <c r="B19" s="4">
        <v>896</v>
      </c>
      <c r="C19" s="10" t="str">
        <f>VLOOKUP(B19,'[1]LISTADO ATM'!$A$2:$B$816,2,0)</f>
        <v xml:space="preserve">ATM Campamento Militar 16 de Agosto I </v>
      </c>
      <c r="D19" s="11" t="s">
        <v>11</v>
      </c>
      <c r="E19" s="28">
        <v>335802982</v>
      </c>
    </row>
    <row r="20" spans="1:5" ht="17.399999999999999" x14ac:dyDescent="0.3">
      <c r="A20" s="10" t="str">
        <f>VLOOKUP(B20,'[1]LISTADO ATM'!$A$2:$C$817,3,0)</f>
        <v>DISTRITO NACIONAL</v>
      </c>
      <c r="B20" s="4">
        <v>32</v>
      </c>
      <c r="C20" s="10" t="str">
        <f>VLOOKUP(B20,'[1]LISTADO ATM'!$A$2:$B$816,2,0)</f>
        <v xml:space="preserve">ATM Oficina San Martín II </v>
      </c>
      <c r="D20" s="11" t="s">
        <v>11</v>
      </c>
      <c r="E20" s="14">
        <v>335803130</v>
      </c>
    </row>
    <row r="21" spans="1:5" ht="17.399999999999999" x14ac:dyDescent="0.3">
      <c r="A21" s="10" t="str">
        <f>VLOOKUP(B21,'[1]LISTADO ATM'!$A$2:$C$817,3,0)</f>
        <v>SUR</v>
      </c>
      <c r="B21" s="4">
        <v>101</v>
      </c>
      <c r="C21" s="10" t="str">
        <f>VLOOKUP(B21,'[1]LISTADO ATM'!$A$2:$B$816,2,0)</f>
        <v xml:space="preserve">ATM Oficina San Juan de la Maguana I </v>
      </c>
      <c r="D21" s="11" t="s">
        <v>11</v>
      </c>
      <c r="E21" s="14">
        <v>335803126</v>
      </c>
    </row>
    <row r="22" spans="1:5" ht="17.399999999999999" x14ac:dyDescent="0.3">
      <c r="A22" s="10" t="str">
        <f>VLOOKUP(B22,'[1]LISTADO ATM'!$A$2:$C$817,3,0)</f>
        <v>NORTE</v>
      </c>
      <c r="B22" s="4">
        <v>687</v>
      </c>
      <c r="C22" s="10" t="str">
        <f>VLOOKUP(B22,'[1]LISTADO ATM'!$A$2:$B$816,2,0)</f>
        <v>ATM Oficina Monterrico II</v>
      </c>
      <c r="D22" s="11" t="s">
        <v>11</v>
      </c>
      <c r="E22" s="14">
        <v>335803121</v>
      </c>
    </row>
    <row r="23" spans="1:5" ht="17.399999999999999" x14ac:dyDescent="0.3">
      <c r="A23" s="10" t="str">
        <f>VLOOKUP(B23,'[1]LISTADO ATM'!$A$2:$C$817,3,0)</f>
        <v>NORTE</v>
      </c>
      <c r="B23" s="4">
        <v>809</v>
      </c>
      <c r="C23" s="10" t="str">
        <f>VLOOKUP(B23,'[1]LISTADO ATM'!$A$2:$B$816,2,0)</f>
        <v>ATM Yoma (Cotuí)</v>
      </c>
      <c r="D23" s="11" t="s">
        <v>11</v>
      </c>
      <c r="E23" s="14">
        <v>335803120</v>
      </c>
    </row>
    <row r="24" spans="1:5" ht="17.399999999999999" x14ac:dyDescent="0.3">
      <c r="A24" s="10" t="str">
        <f>VLOOKUP(B24,'[1]LISTADO ATM'!$A$2:$C$817,3,0)</f>
        <v>SUR</v>
      </c>
      <c r="B24" s="4">
        <v>783</v>
      </c>
      <c r="C24" s="10" t="str">
        <f>VLOOKUP(B24,'[1]LISTADO ATM'!$A$2:$B$816,2,0)</f>
        <v xml:space="preserve">ATM Autobanco Alfa y Omega (Barahona) </v>
      </c>
      <c r="D24" s="11" t="s">
        <v>11</v>
      </c>
      <c r="E24" s="14">
        <v>335803119</v>
      </c>
    </row>
    <row r="25" spans="1:5" ht="17.399999999999999" x14ac:dyDescent="0.3">
      <c r="A25" s="10" t="str">
        <f>VLOOKUP(B25,'[1]LISTADO ATM'!$A$2:$C$817,3,0)</f>
        <v>DISTRITO NACIONAL</v>
      </c>
      <c r="B25" s="4">
        <v>706</v>
      </c>
      <c r="C25" s="10" t="str">
        <f>VLOOKUP(B25,'[1]LISTADO ATM'!$A$2:$B$816,2,0)</f>
        <v xml:space="preserve">ATM S/M Pristine </v>
      </c>
      <c r="D25" s="11" t="s">
        <v>11</v>
      </c>
      <c r="E25" s="14">
        <v>335803118</v>
      </c>
    </row>
    <row r="26" spans="1:5" ht="17.399999999999999" x14ac:dyDescent="0.3">
      <c r="A26" s="10" t="str">
        <f>VLOOKUP(B26,'[1]LISTADO ATM'!$A$2:$C$817,3,0)</f>
        <v>SUR</v>
      </c>
      <c r="B26" s="4">
        <v>592</v>
      </c>
      <c r="C26" s="10" t="str">
        <f>VLOOKUP(B26,'[1]LISTADO ATM'!$A$2:$B$816,2,0)</f>
        <v xml:space="preserve">ATM Centro de Caja San Cristóbal I </v>
      </c>
      <c r="D26" s="11" t="s">
        <v>11</v>
      </c>
      <c r="E26" s="14">
        <v>335803117</v>
      </c>
    </row>
    <row r="27" spans="1:5" ht="17.399999999999999" x14ac:dyDescent="0.3">
      <c r="A27" s="10" t="str">
        <f>VLOOKUP(B27,'[1]LISTADO ATM'!$A$2:$C$817,3,0)</f>
        <v>NORTE</v>
      </c>
      <c r="B27" s="4">
        <v>645</v>
      </c>
      <c r="C27" s="10" t="str">
        <f>VLOOKUP(B27,'[1]LISTADO ATM'!$A$2:$B$816,2,0)</f>
        <v xml:space="preserve">ATM UNP Cabrera </v>
      </c>
      <c r="D27" s="11" t="s">
        <v>11</v>
      </c>
      <c r="E27" s="14">
        <v>335803116</v>
      </c>
    </row>
    <row r="28" spans="1:5" ht="17.399999999999999" x14ac:dyDescent="0.3">
      <c r="A28" s="10" t="str">
        <f>VLOOKUP(B28,'[1]LISTADO ATM'!$A$2:$C$817,3,0)</f>
        <v>NORTE</v>
      </c>
      <c r="B28" s="4">
        <v>950</v>
      </c>
      <c r="C28" s="10" t="str">
        <f>VLOOKUP(B28,'[1]LISTADO ATM'!$A$2:$B$816,2,0)</f>
        <v xml:space="preserve">ATM Oficina Monterrico </v>
      </c>
      <c r="D28" s="11" t="s">
        <v>11</v>
      </c>
      <c r="E28" s="14">
        <v>335803174</v>
      </c>
    </row>
    <row r="29" spans="1:5" ht="17.399999999999999" x14ac:dyDescent="0.3">
      <c r="A29" s="10" t="str">
        <f>VLOOKUP(B29,'[1]LISTADO ATM'!$A$2:$C$817,3,0)</f>
        <v>DISTRITO NACIONAL</v>
      </c>
      <c r="B29" s="4">
        <v>231</v>
      </c>
      <c r="C29" s="10" t="str">
        <f>VLOOKUP(B29,'[1]LISTADO ATM'!$A$2:$B$816,2,0)</f>
        <v xml:space="preserve">ATM Oficina Zona Oriental </v>
      </c>
      <c r="D29" s="11" t="s">
        <v>11</v>
      </c>
      <c r="E29" s="14">
        <v>335803189</v>
      </c>
    </row>
    <row r="30" spans="1:5" ht="17.399999999999999" x14ac:dyDescent="0.3">
      <c r="A30" s="10" t="str">
        <f>VLOOKUP(B30,'[1]LISTADO ATM'!$A$2:$C$817,3,0)</f>
        <v>DISTRITO NACIONAL</v>
      </c>
      <c r="B30" s="4">
        <v>438</v>
      </c>
      <c r="C30" s="10" t="str">
        <f>VLOOKUP(B30,'[1]LISTADO ATM'!$A$2:$B$816,2,0)</f>
        <v xml:space="preserve">ATM Autobanco Torre IV </v>
      </c>
      <c r="D30" s="11" t="s">
        <v>11</v>
      </c>
      <c r="E30" s="14">
        <v>335803181</v>
      </c>
    </row>
    <row r="31" spans="1:5" ht="17.399999999999999" x14ac:dyDescent="0.3">
      <c r="A31" s="10" t="str">
        <f>VLOOKUP(B31,'[1]LISTADO ATM'!$A$2:$C$817,3,0)</f>
        <v>DISTRITO NACIONAL</v>
      </c>
      <c r="B31" s="4">
        <v>955</v>
      </c>
      <c r="C31" s="10" t="str">
        <f>VLOOKUP(B31,'[1]LISTADO ATM'!$A$2:$B$816,2,0)</f>
        <v xml:space="preserve">ATM Oficina Americana Independencia II </v>
      </c>
      <c r="D31" s="11" t="s">
        <v>11</v>
      </c>
      <c r="E31" s="14">
        <v>335803182</v>
      </c>
    </row>
    <row r="32" spans="1:5" ht="17.399999999999999" x14ac:dyDescent="0.3">
      <c r="A32" s="10" t="str">
        <f>VLOOKUP(B32,'[1]LISTADO ATM'!$A$2:$C$817,3,0)</f>
        <v>DISTRITO NACIONAL</v>
      </c>
      <c r="B32" s="4">
        <v>696</v>
      </c>
      <c r="C32" s="10" t="str">
        <f>VLOOKUP(B32,'[1]LISTADO ATM'!$A$2:$B$816,2,0)</f>
        <v>ATM Olé Jacobo Majluta</v>
      </c>
      <c r="D32" s="11" t="s">
        <v>11</v>
      </c>
      <c r="E32" s="14">
        <v>335803183</v>
      </c>
    </row>
    <row r="33" spans="1:5" ht="17.399999999999999" x14ac:dyDescent="0.3">
      <c r="A33" s="10" t="str">
        <f>VLOOKUP(B33,'[1]LISTADO ATM'!$A$2:$C$817,3,0)</f>
        <v>DISTRITO NACIONAL</v>
      </c>
      <c r="B33" s="4">
        <v>884</v>
      </c>
      <c r="C33" s="10" t="str">
        <f>VLOOKUP(B33,'[1]LISTADO ATM'!$A$2:$B$816,2,0)</f>
        <v xml:space="preserve">ATM UNP Olé Sabana Perdida </v>
      </c>
      <c r="D33" s="11" t="s">
        <v>11</v>
      </c>
      <c r="E33" s="14">
        <v>335803184</v>
      </c>
    </row>
    <row r="34" spans="1:5" ht="18" thickBot="1" x14ac:dyDescent="0.35">
      <c r="A34" s="12" t="s">
        <v>12</v>
      </c>
      <c r="B34" s="15">
        <f>COUNT(B14:B33)</f>
        <v>20</v>
      </c>
      <c r="C34" s="25"/>
      <c r="D34" s="13"/>
      <c r="E34" s="13"/>
    </row>
    <row r="35" spans="1:5" ht="15" thickBot="1" x14ac:dyDescent="0.35">
      <c r="E35" s="9"/>
    </row>
    <row r="36" spans="1:5" ht="18" thickBot="1" x14ac:dyDescent="0.35">
      <c r="A36" s="39" t="s">
        <v>19</v>
      </c>
      <c r="B36" s="40"/>
      <c r="C36" s="40"/>
      <c r="D36" s="40"/>
      <c r="E36" s="41"/>
    </row>
    <row r="37" spans="1:5" ht="17.399999999999999" x14ac:dyDescent="0.3">
      <c r="A37" s="2" t="s">
        <v>5</v>
      </c>
      <c r="B37" s="2" t="s">
        <v>6</v>
      </c>
      <c r="C37" s="3" t="s">
        <v>7</v>
      </c>
      <c r="D37" s="3" t="s">
        <v>8</v>
      </c>
      <c r="E37" s="2" t="s">
        <v>9</v>
      </c>
    </row>
    <row r="38" spans="1:5" ht="17.399999999999999" x14ac:dyDescent="0.3">
      <c r="A38" s="10" t="str">
        <f>VLOOKUP(B38,'[1]LISTADO ATM'!$A$2:$C$817,3,0)</f>
        <v>DISTRITO NACIONAL</v>
      </c>
      <c r="B38" s="4">
        <v>627</v>
      </c>
      <c r="C38" s="10" t="str">
        <f>VLOOKUP(B38,'[1]LISTADO ATM'!$A$2:$B$816,2,0)</f>
        <v xml:space="preserve">ATM CAASD </v>
      </c>
      <c r="D38" s="26" t="s">
        <v>16</v>
      </c>
      <c r="E38" s="27">
        <v>335802600</v>
      </c>
    </row>
    <row r="39" spans="1:5" ht="17.399999999999999" x14ac:dyDescent="0.3">
      <c r="A39" s="10" t="str">
        <f>VLOOKUP(B39,'[1]LISTADO ATM'!$A$2:$C$817,3,0)</f>
        <v>DISTRITO NACIONAL</v>
      </c>
      <c r="B39" s="4">
        <v>565</v>
      </c>
      <c r="C39" s="10" t="str">
        <f>VLOOKUP(B39,'[1]LISTADO ATM'!$A$2:$B$816,2,0)</f>
        <v xml:space="preserve">ATM S/M La Cadena Núñez de Cáceres </v>
      </c>
      <c r="D39" s="26" t="s">
        <v>16</v>
      </c>
      <c r="E39" s="27">
        <v>335802850</v>
      </c>
    </row>
    <row r="40" spans="1:5" ht="17.399999999999999" x14ac:dyDescent="0.3">
      <c r="A40" s="10" t="str">
        <f>VLOOKUP(B40,'[1]LISTADO ATM'!$A$2:$C$817,3,0)</f>
        <v>DISTRITO NACIONAL</v>
      </c>
      <c r="B40" s="4">
        <v>642</v>
      </c>
      <c r="C40" s="10" t="str">
        <f>VLOOKUP(B40,'[1]LISTADO ATM'!$A$2:$B$816,2,0)</f>
        <v xml:space="preserve">ATM OMSA Sto. Dgo. </v>
      </c>
      <c r="D40" s="26" t="s">
        <v>16</v>
      </c>
      <c r="E40" s="14">
        <v>335803124</v>
      </c>
    </row>
    <row r="41" spans="1:5" ht="17.399999999999999" x14ac:dyDescent="0.3">
      <c r="A41" s="10" t="str">
        <f>VLOOKUP(B41,'[1]LISTADO ATM'!$A$2:$C$817,3,0)</f>
        <v>ESTE</v>
      </c>
      <c r="B41" s="4">
        <v>651</v>
      </c>
      <c r="C41" s="10" t="str">
        <f>VLOOKUP(B41,'[1]LISTADO ATM'!$A$2:$B$816,2,0)</f>
        <v>ATM Eco Petroleo Romana</v>
      </c>
      <c r="D41" s="26" t="s">
        <v>16</v>
      </c>
      <c r="E41" s="14">
        <v>335803122</v>
      </c>
    </row>
    <row r="42" spans="1:5" ht="17.399999999999999" x14ac:dyDescent="0.3">
      <c r="A42" s="10" t="str">
        <f>VLOOKUP(B42,'[1]LISTADO ATM'!$A$2:$C$817,3,0)</f>
        <v>SUR</v>
      </c>
      <c r="B42" s="4">
        <v>870</v>
      </c>
      <c r="C42" s="10" t="str">
        <f>VLOOKUP(B42,'[1]LISTADO ATM'!$A$2:$B$816,2,0)</f>
        <v xml:space="preserve">ATM Willbes Dominicana (Barahona) </v>
      </c>
      <c r="D42" s="26" t="s">
        <v>16</v>
      </c>
      <c r="E42" s="14">
        <v>335803173</v>
      </c>
    </row>
    <row r="43" spans="1:5" ht="17.399999999999999" x14ac:dyDescent="0.3">
      <c r="A43" s="10" t="str">
        <f>VLOOKUP(B43,'[1]LISTADO ATM'!$A$2:$C$817,3,0)</f>
        <v>ESTE</v>
      </c>
      <c r="B43" s="4">
        <v>480</v>
      </c>
      <c r="C43" s="10" t="str">
        <f>VLOOKUP(B43,'[1]LISTADO ATM'!$A$2:$B$816,2,0)</f>
        <v>ATM UNP Farmaconal Higuey</v>
      </c>
      <c r="D43" s="26" t="s">
        <v>16</v>
      </c>
      <c r="E43" s="14">
        <v>335803175</v>
      </c>
    </row>
    <row r="44" spans="1:5" ht="17.399999999999999" x14ac:dyDescent="0.3">
      <c r="A44" s="10" t="str">
        <f>VLOOKUP(B44,'[1]LISTADO ATM'!$A$2:$C$817,3,0)</f>
        <v>NORTE</v>
      </c>
      <c r="B44" s="4">
        <v>969</v>
      </c>
      <c r="C44" s="10" t="str">
        <f>VLOOKUP(B44,'[1]LISTADO ATM'!$A$2:$B$816,2,0)</f>
        <v xml:space="preserve">ATM Oficina El Sol I (Santiago) </v>
      </c>
      <c r="D44" s="26" t="s">
        <v>16</v>
      </c>
      <c r="E44" s="14">
        <v>335803176</v>
      </c>
    </row>
    <row r="45" spans="1:5" ht="17.399999999999999" x14ac:dyDescent="0.3">
      <c r="A45" s="10" t="str">
        <f>VLOOKUP(B45,'[1]LISTADO ATM'!$A$2:$C$817,3,0)</f>
        <v>SUR</v>
      </c>
      <c r="B45" s="4">
        <v>764</v>
      </c>
      <c r="C45" s="10" t="str">
        <f>VLOOKUP(B45,'[1]LISTADO ATM'!$A$2:$B$816,2,0)</f>
        <v xml:space="preserve">ATM Oficina Elías Piña </v>
      </c>
      <c r="D45" s="26" t="s">
        <v>16</v>
      </c>
      <c r="E45" s="14">
        <v>335803178</v>
      </c>
    </row>
    <row r="46" spans="1:5" ht="17.399999999999999" x14ac:dyDescent="0.3">
      <c r="A46" s="10" t="str">
        <f>VLOOKUP(B46,'[1]LISTADO ATM'!$A$2:$C$817,3,0)</f>
        <v>NORTE</v>
      </c>
      <c r="B46" s="4">
        <v>290</v>
      </c>
      <c r="C46" s="10" t="str">
        <f>VLOOKUP(B46,'[1]LISTADO ATM'!$A$2:$B$816,2,0)</f>
        <v xml:space="preserve">ATM Oficina San Francisco de Macorís </v>
      </c>
      <c r="D46" s="26" t="s">
        <v>16</v>
      </c>
      <c r="E46" s="28">
        <v>335803177</v>
      </c>
    </row>
    <row r="47" spans="1:5" ht="17.399999999999999" x14ac:dyDescent="0.3">
      <c r="A47" s="10" t="str">
        <f>VLOOKUP(B47,'[1]LISTADO ATM'!$A$2:$C$817,3,0)</f>
        <v>DISTRITO NACIONAL</v>
      </c>
      <c r="B47" s="4">
        <v>314</v>
      </c>
      <c r="C47" s="10" t="str">
        <f>VLOOKUP(B47,'[1]LISTADO ATM'!$A$2:$B$816,2,0)</f>
        <v xml:space="preserve">ATM UNP Cambita Garabito (San Cristóbal) </v>
      </c>
      <c r="D47" s="26" t="s">
        <v>16</v>
      </c>
      <c r="E47" s="14">
        <v>335803180</v>
      </c>
    </row>
    <row r="48" spans="1:5" ht="17.399999999999999" x14ac:dyDescent="0.3">
      <c r="A48" s="10" t="str">
        <f>VLOOKUP(B48,'[1]LISTADO ATM'!$A$2:$C$817,3,0)</f>
        <v>DISTRITO NACIONAL</v>
      </c>
      <c r="B48" s="4">
        <v>355</v>
      </c>
      <c r="C48" s="10" t="str">
        <f>VLOOKUP(B48,'[1]LISTADO ATM'!$A$2:$B$816,2,0)</f>
        <v xml:space="preserve">ATM UNP Metro II </v>
      </c>
      <c r="D48" s="26" t="s">
        <v>16</v>
      </c>
      <c r="E48" s="14">
        <v>335803179</v>
      </c>
    </row>
    <row r="49" spans="1:5" ht="17.399999999999999" x14ac:dyDescent="0.3">
      <c r="A49" s="10" t="str">
        <f>VLOOKUP(B49,'[1]LISTADO ATM'!$A$2:$C$817,3,0)</f>
        <v>DISTRITO NACIONAL</v>
      </c>
      <c r="B49" s="4">
        <v>938</v>
      </c>
      <c r="C49" s="10" t="str">
        <f>VLOOKUP(B49,'[1]LISTADO ATM'!$A$2:$B$816,2,0)</f>
        <v xml:space="preserve">ATM Autobanco Oficina Filadelfia Plaza </v>
      </c>
      <c r="D49" s="26" t="s">
        <v>16</v>
      </c>
      <c r="E49" s="14">
        <v>335803185</v>
      </c>
    </row>
    <row r="50" spans="1:5" ht="18" thickBot="1" x14ac:dyDescent="0.35">
      <c r="A50" s="7" t="s">
        <v>12</v>
      </c>
      <c r="B50" s="15">
        <f>COUNT(B38:B49)</f>
        <v>12</v>
      </c>
      <c r="C50" s="25"/>
      <c r="D50" s="5"/>
      <c r="E50" s="6"/>
    </row>
    <row r="51" spans="1:5" ht="15" thickBot="1" x14ac:dyDescent="0.35">
      <c r="E51" s="9"/>
    </row>
    <row r="52" spans="1:5" ht="18" thickBot="1" x14ac:dyDescent="0.35">
      <c r="A52" s="45" t="s">
        <v>13</v>
      </c>
      <c r="B52" s="46"/>
      <c r="E52" s="9"/>
    </row>
    <row r="53" spans="1:5" ht="18" thickBot="1" x14ac:dyDescent="0.35">
      <c r="A53" s="47">
        <f>+B34+B50</f>
        <v>32</v>
      </c>
      <c r="B53" s="48"/>
      <c r="E53" s="9"/>
    </row>
    <row r="54" spans="1:5" ht="15" thickBot="1" x14ac:dyDescent="0.35">
      <c r="E54" s="9"/>
    </row>
    <row r="55" spans="1:5" ht="18" thickBot="1" x14ac:dyDescent="0.35">
      <c r="A55" s="39" t="s">
        <v>14</v>
      </c>
      <c r="B55" s="40"/>
      <c r="C55" s="40"/>
      <c r="D55" s="40"/>
      <c r="E55" s="41"/>
    </row>
    <row r="56" spans="1:5" ht="17.399999999999999" x14ac:dyDescent="0.3">
      <c r="A56" s="17" t="s">
        <v>5</v>
      </c>
      <c r="B56" s="17" t="s">
        <v>6</v>
      </c>
      <c r="C56" s="8" t="s">
        <v>7</v>
      </c>
      <c r="D56" s="49" t="s">
        <v>8</v>
      </c>
      <c r="E56" s="50"/>
    </row>
    <row r="57" spans="1:5" ht="17.399999999999999" x14ac:dyDescent="0.3">
      <c r="A57" s="4" t="str">
        <f>VLOOKUP(B57,'[1]LISTADO ATM'!$A$2:$C$817,3,0)</f>
        <v>SUR</v>
      </c>
      <c r="B57" s="4">
        <v>730</v>
      </c>
      <c r="C57" s="10" t="str">
        <f>VLOOKUP(B57,'[1]LISTADO ATM'!$A$2:$B$816,2,0)</f>
        <v xml:space="preserve">ATM Palacio de Justicia Barahona </v>
      </c>
      <c r="D57" s="29" t="s">
        <v>15</v>
      </c>
      <c r="E57" s="30"/>
    </row>
    <row r="58" spans="1:5" ht="17.399999999999999" x14ac:dyDescent="0.3">
      <c r="A58" s="4" t="str">
        <f>VLOOKUP(B58,'[1]LISTADO ATM'!$A$2:$C$817,3,0)</f>
        <v>DISTRITO NACIONAL</v>
      </c>
      <c r="B58" s="4">
        <v>578</v>
      </c>
      <c r="C58" s="10" t="str">
        <f>VLOOKUP(B58,'[1]LISTADO ATM'!$A$2:$B$816,2,0)</f>
        <v xml:space="preserve">ATM Procuraduría General de la República </v>
      </c>
      <c r="D58" s="29" t="s">
        <v>15</v>
      </c>
      <c r="E58" s="30"/>
    </row>
    <row r="59" spans="1:5" ht="17.399999999999999" x14ac:dyDescent="0.3">
      <c r="A59" s="4" t="str">
        <f>VLOOKUP(B59,'[1]LISTADO ATM'!$A$2:$C$817,3,0)</f>
        <v>DISTRITO NACIONAL</v>
      </c>
      <c r="B59" s="4">
        <v>382</v>
      </c>
      <c r="C59" s="10" t="str">
        <f>VLOOKUP(B59,'[1]LISTADO ATM'!$A$2:$B$816,2,0)</f>
        <v>ATM Estación del Metro María Montés</v>
      </c>
      <c r="D59" s="29" t="s">
        <v>15</v>
      </c>
      <c r="E59" s="30"/>
    </row>
    <row r="60" spans="1:5" ht="17.399999999999999" x14ac:dyDescent="0.3">
      <c r="A60" s="4" t="str">
        <f>VLOOKUP(B60,'[1]LISTADO ATM'!$A$2:$C$817,3,0)</f>
        <v>DISTRITO NACIONAL</v>
      </c>
      <c r="B60" s="4">
        <v>701</v>
      </c>
      <c r="C60" s="10" t="str">
        <f>VLOOKUP(B60,'[1]LISTADO ATM'!$A$2:$B$816,2,0)</f>
        <v>ATM Autoservicio Los Alcarrizos</v>
      </c>
      <c r="D60" s="29" t="s">
        <v>15</v>
      </c>
      <c r="E60" s="30"/>
    </row>
    <row r="61" spans="1:5" ht="17.399999999999999" x14ac:dyDescent="0.3">
      <c r="A61" s="4" t="str">
        <f>VLOOKUP(B61,'[1]LISTADO ATM'!$A$2:$C$817,3,0)</f>
        <v>DISTRITO NACIONAL</v>
      </c>
      <c r="B61" s="4">
        <v>815</v>
      </c>
      <c r="C61" s="10" t="str">
        <f>VLOOKUP(B61,'[1]LISTADO ATM'!$A$2:$B$816,2,0)</f>
        <v xml:space="preserve">ATM Oficina Atalaya del Mar </v>
      </c>
      <c r="D61" s="29" t="s">
        <v>15</v>
      </c>
      <c r="E61" s="30"/>
    </row>
    <row r="62" spans="1:5" ht="17.399999999999999" x14ac:dyDescent="0.3">
      <c r="A62" s="4" t="str">
        <f>VLOOKUP(B62,'[1]LISTADO ATM'!$A$2:$C$817,3,0)</f>
        <v>DISTRITO NACIONAL</v>
      </c>
      <c r="B62" s="4">
        <v>437</v>
      </c>
      <c r="C62" s="10" t="str">
        <f>VLOOKUP(B62,'[1]LISTADO ATM'!$A$2:$B$816,2,0)</f>
        <v xml:space="preserve">ATM Autobanco Torre III </v>
      </c>
      <c r="D62" s="29" t="s">
        <v>15</v>
      </c>
      <c r="E62" s="30"/>
    </row>
    <row r="63" spans="1:5" ht="17.399999999999999" x14ac:dyDescent="0.3">
      <c r="A63" s="4" t="str">
        <f>VLOOKUP(B63,'[1]LISTADO ATM'!$A$2:$C$817,3,0)</f>
        <v>ESTE</v>
      </c>
      <c r="B63" s="4">
        <v>121</v>
      </c>
      <c r="C63" s="10" t="str">
        <f>VLOOKUP(B63,'[1]LISTADO ATM'!$A$2:$B$816,2,0)</f>
        <v xml:space="preserve">ATM Oficina Bayaguana </v>
      </c>
      <c r="D63" s="29" t="s">
        <v>15</v>
      </c>
      <c r="E63" s="30"/>
    </row>
    <row r="64" spans="1:5" ht="17.399999999999999" x14ac:dyDescent="0.3">
      <c r="A64" s="4" t="str">
        <f>VLOOKUP(B64,'[1]LISTADO ATM'!$A$2:$C$817,3,0)</f>
        <v>DISTRITO NACIONAL</v>
      </c>
      <c r="B64" s="4">
        <v>347</v>
      </c>
      <c r="C64" s="10" t="str">
        <f>VLOOKUP(B64,'[1]LISTADO ATM'!$A$2:$B$816,2,0)</f>
        <v>ATM Patio de Colombia</v>
      </c>
      <c r="D64" s="29" t="s">
        <v>15</v>
      </c>
      <c r="E64" s="30"/>
    </row>
    <row r="65" spans="1:5" ht="17.399999999999999" x14ac:dyDescent="0.3">
      <c r="A65" s="4" t="str">
        <f>VLOOKUP(B65,'[1]LISTADO ATM'!$A$2:$C$817,3,0)</f>
        <v>DISTRITO NACIONAL</v>
      </c>
      <c r="B65" s="4">
        <v>678</v>
      </c>
      <c r="C65" s="10" t="str">
        <f>VLOOKUP(B65,'[1]LISTADO ATM'!$A$2:$B$816,2,0)</f>
        <v>ATM Eco Petroleo San Isidro</v>
      </c>
      <c r="D65" s="29" t="s">
        <v>20</v>
      </c>
      <c r="E65" s="30"/>
    </row>
    <row r="66" spans="1:5" ht="17.399999999999999" x14ac:dyDescent="0.3">
      <c r="A66" s="4" t="str">
        <f>VLOOKUP(B66,'[1]LISTADO ATM'!$A$2:$C$817,3,0)</f>
        <v>DISTRITO NACIONAL</v>
      </c>
      <c r="B66" s="4">
        <v>690</v>
      </c>
      <c r="C66" s="10" t="str">
        <f>VLOOKUP(B66,'[1]LISTADO ATM'!$A$2:$B$816,2,0)</f>
        <v>ATM Eco Petroleo Esperanza</v>
      </c>
      <c r="D66" s="29" t="s">
        <v>15</v>
      </c>
      <c r="E66" s="30"/>
    </row>
    <row r="67" spans="1:5" ht="17.399999999999999" x14ac:dyDescent="0.3">
      <c r="A67" s="4" t="str">
        <f>VLOOKUP(B67,'[1]LISTADO ATM'!$A$2:$C$817,3,0)</f>
        <v>NORTE</v>
      </c>
      <c r="B67" s="4">
        <v>746</v>
      </c>
      <c r="C67" s="10" t="str">
        <f>VLOOKUP(B67,'[1]LISTADO ATM'!$A$2:$B$816,2,0)</f>
        <v xml:space="preserve">ATM Oficina Las Terrenas </v>
      </c>
      <c r="D67" s="29" t="s">
        <v>15</v>
      </c>
      <c r="E67" s="30"/>
    </row>
    <row r="68" spans="1:5" ht="17.399999999999999" x14ac:dyDescent="0.3">
      <c r="A68" s="4" t="str">
        <f>VLOOKUP(B68,'[1]LISTADO ATM'!$A$2:$C$817,3,0)</f>
        <v>DISTRITO NACIONAL</v>
      </c>
      <c r="B68" s="4">
        <v>932</v>
      </c>
      <c r="C68" s="10" t="str">
        <f>VLOOKUP(B68,'[1]LISTADO ATM'!$A$2:$B$816,2,0)</f>
        <v xml:space="preserve">ATM Banco Agrícola </v>
      </c>
      <c r="D68" s="29" t="s">
        <v>20</v>
      </c>
      <c r="E68" s="30"/>
    </row>
    <row r="69" spans="1:5" ht="17.399999999999999" x14ac:dyDescent="0.3">
      <c r="A69" s="4" t="str">
        <f>VLOOKUP(B69,'[1]LISTADO ATM'!$A$2:$C$817,3,0)</f>
        <v>NORTE</v>
      </c>
      <c r="B69" s="4">
        <v>752</v>
      </c>
      <c r="C69" s="10" t="str">
        <f>VLOOKUP(B69,'[1]LISTADO ATM'!$A$2:$B$816,2,0)</f>
        <v xml:space="preserve">ATM UNP Las Carolinas (La Vega) </v>
      </c>
      <c r="D69" s="29" t="s">
        <v>20</v>
      </c>
      <c r="E69" s="30"/>
    </row>
    <row r="70" spans="1:5" ht="17.399999999999999" x14ac:dyDescent="0.3">
      <c r="A70" s="4" t="str">
        <f>VLOOKUP(B70,'[1]LISTADO ATM'!$A$2:$C$817,3,0)</f>
        <v>NORTE</v>
      </c>
      <c r="B70" s="4">
        <v>756</v>
      </c>
      <c r="C70" s="10" t="str">
        <f>VLOOKUP(B70,'[1]LISTADO ATM'!$A$2:$B$816,2,0)</f>
        <v xml:space="preserve">ATM UNP Villa La Mata (Cotuí) </v>
      </c>
      <c r="D70" s="29" t="s">
        <v>21</v>
      </c>
      <c r="E70" s="30"/>
    </row>
    <row r="71" spans="1:5" ht="17.399999999999999" x14ac:dyDescent="0.3">
      <c r="A71" s="4" t="str">
        <f>VLOOKUP(B71,'[1]LISTADO ATM'!$A$2:$C$817,3,0)</f>
        <v>DISTRITO NACIONAL</v>
      </c>
      <c r="B71" s="4">
        <v>755</v>
      </c>
      <c r="C71" s="10" t="str">
        <f>VLOOKUP(B71,'[1]LISTADO ATM'!$A$2:$B$816,2,0)</f>
        <v xml:space="preserve">ATM Oficina Galería del Este (Plaza) </v>
      </c>
      <c r="D71" s="29" t="s">
        <v>15</v>
      </c>
      <c r="E71" s="30"/>
    </row>
    <row r="72" spans="1:5" ht="17.399999999999999" x14ac:dyDescent="0.3">
      <c r="A72" s="4" t="str">
        <f>VLOOKUP(B72,'[1]LISTADO ATM'!$A$2:$C$817,3,0)</f>
        <v>DISTRITO NACIONAL</v>
      </c>
      <c r="B72" s="4">
        <v>887</v>
      </c>
      <c r="C72" s="10" t="str">
        <f>VLOOKUP(B72,'[1]LISTADO ATM'!$A$2:$B$816,2,0)</f>
        <v>ATM S/M Bravo Los Proceres</v>
      </c>
      <c r="D72" s="29" t="s">
        <v>15</v>
      </c>
      <c r="E72" s="30"/>
    </row>
    <row r="73" spans="1:5" ht="17.399999999999999" x14ac:dyDescent="0.3">
      <c r="A73" s="4" t="str">
        <f>VLOOKUP(B73,'[1]LISTADO ATM'!$A$2:$C$817,3,0)</f>
        <v>NORTE</v>
      </c>
      <c r="B73" s="4">
        <v>774</v>
      </c>
      <c r="C73" s="10" t="str">
        <f>VLOOKUP(B73,'[1]LISTADO ATM'!$A$2:$B$816,2,0)</f>
        <v xml:space="preserve">ATM Oficina Montecristi </v>
      </c>
      <c r="D73" s="29" t="s">
        <v>15</v>
      </c>
      <c r="E73" s="30"/>
    </row>
    <row r="74" spans="1:5" ht="17.399999999999999" x14ac:dyDescent="0.3">
      <c r="A74" s="4" t="str">
        <f>VLOOKUP(B74,'[1]LISTADO ATM'!$A$2:$C$817,3,0)</f>
        <v>NORTE</v>
      </c>
      <c r="B74" s="4">
        <v>807</v>
      </c>
      <c r="C74" s="10" t="str">
        <f>VLOOKUP(B74,'[1]LISTADO ATM'!$A$2:$B$816,2,0)</f>
        <v xml:space="preserve">ATM S/M Morel (Mao) </v>
      </c>
      <c r="D74" s="29" t="s">
        <v>15</v>
      </c>
      <c r="E74" s="30"/>
    </row>
    <row r="75" spans="1:5" ht="17.399999999999999" x14ac:dyDescent="0.3">
      <c r="A75" s="4" t="str">
        <f>VLOOKUP(B75,'[1]LISTADO ATM'!$A$2:$C$817,3,0)</f>
        <v>SUR</v>
      </c>
      <c r="B75" s="4">
        <v>873</v>
      </c>
      <c r="C75" s="10" t="str">
        <f>VLOOKUP(B75,'[1]LISTADO ATM'!$A$2:$B$816,2,0)</f>
        <v xml:space="preserve">ATM Centro de Caja San Cristóbal II </v>
      </c>
      <c r="D75" s="29" t="s">
        <v>15</v>
      </c>
      <c r="E75" s="30"/>
    </row>
    <row r="76" spans="1:5" ht="17.399999999999999" x14ac:dyDescent="0.3">
      <c r="A76" s="4" t="str">
        <f>VLOOKUP(B76,'[1]LISTADO ATM'!$A$2:$C$817,3,0)</f>
        <v>SUR</v>
      </c>
      <c r="B76" s="4">
        <v>584</v>
      </c>
      <c r="C76" s="10" t="str">
        <f>VLOOKUP(B76,'[1]LISTADO ATM'!$A$2:$B$816,2,0)</f>
        <v xml:space="preserve">ATM Oficina San Cristóbal I </v>
      </c>
      <c r="D76" s="29" t="s">
        <v>15</v>
      </c>
      <c r="E76" s="30"/>
    </row>
    <row r="77" spans="1:5" ht="18" thickBot="1" x14ac:dyDescent="0.35">
      <c r="A77" s="7" t="s">
        <v>12</v>
      </c>
      <c r="B77" s="15">
        <f>COUNT(B57:B76)</f>
        <v>20</v>
      </c>
      <c r="C77" s="25"/>
      <c r="D77" s="31"/>
      <c r="E77" s="32"/>
    </row>
  </sheetData>
  <mergeCells count="31">
    <mergeCell ref="A52:B52"/>
    <mergeCell ref="A53:B53"/>
    <mergeCell ref="A55:E55"/>
    <mergeCell ref="D56:E56"/>
    <mergeCell ref="A1:E1"/>
    <mergeCell ref="A7:E7"/>
    <mergeCell ref="C10:E10"/>
    <mergeCell ref="A12:E12"/>
    <mergeCell ref="A36:E36"/>
    <mergeCell ref="A2:E2"/>
    <mergeCell ref="D57:E57"/>
    <mergeCell ref="D64:E64"/>
    <mergeCell ref="D58:E58"/>
    <mergeCell ref="D59:E59"/>
    <mergeCell ref="D60:E60"/>
    <mergeCell ref="D61:E61"/>
    <mergeCell ref="D63:E63"/>
    <mergeCell ref="D62:E62"/>
    <mergeCell ref="D67:E67"/>
    <mergeCell ref="D68:E68"/>
    <mergeCell ref="D77:E77"/>
    <mergeCell ref="D65:E65"/>
    <mergeCell ref="D66:E66"/>
    <mergeCell ref="D74:E74"/>
    <mergeCell ref="D75:E75"/>
    <mergeCell ref="D76:E76"/>
    <mergeCell ref="D69:E69"/>
    <mergeCell ref="D70:E70"/>
    <mergeCell ref="D71:E71"/>
    <mergeCell ref="D72:E72"/>
    <mergeCell ref="D73:E73"/>
  </mergeCells>
  <phoneticPr fontId="11" type="noConversion"/>
  <conditionalFormatting sqref="B77:B1048576 B34:B36 B9:B12 B38:B55 B1:B7">
    <cfRule type="duplicateValues" dxfId="79" priority="260"/>
  </conditionalFormatting>
  <conditionalFormatting sqref="E77:E1048576 E50:E56 E34:E36 E1:E7 E10:E12">
    <cfRule type="duplicateValues" dxfId="78" priority="284"/>
  </conditionalFormatting>
  <conditionalFormatting sqref="B34:B36 B14:B19 B9:B12 B38:B1048576 B1:B7">
    <cfRule type="duplicateValues" dxfId="77" priority="226"/>
  </conditionalFormatting>
  <conditionalFormatting sqref="E15">
    <cfRule type="duplicateValues" dxfId="76" priority="181"/>
  </conditionalFormatting>
  <conditionalFormatting sqref="E57">
    <cfRule type="duplicateValues" dxfId="75" priority="774"/>
  </conditionalFormatting>
  <conditionalFormatting sqref="B57">
    <cfRule type="duplicateValues" dxfId="74" priority="780"/>
  </conditionalFormatting>
  <conditionalFormatting sqref="E59">
    <cfRule type="duplicateValues" dxfId="73" priority="148"/>
  </conditionalFormatting>
  <conditionalFormatting sqref="E59">
    <cfRule type="duplicateValues" dxfId="72" priority="147"/>
  </conditionalFormatting>
  <conditionalFormatting sqref="E60">
    <cfRule type="duplicateValues" dxfId="71" priority="138"/>
  </conditionalFormatting>
  <conditionalFormatting sqref="E60">
    <cfRule type="duplicateValues" dxfId="70" priority="137"/>
  </conditionalFormatting>
  <conditionalFormatting sqref="E19">
    <cfRule type="duplicateValues" dxfId="69" priority="1335"/>
  </conditionalFormatting>
  <conditionalFormatting sqref="B9">
    <cfRule type="duplicateValues" dxfId="68" priority="53"/>
  </conditionalFormatting>
  <conditionalFormatting sqref="E77:E1048576 E34:E39 E1:E7 E14:E18 E50:E57 E9:E12">
    <cfRule type="duplicateValues" dxfId="67" priority="1384"/>
  </conditionalFormatting>
  <conditionalFormatting sqref="E14:E18 E9">
    <cfRule type="duplicateValues" dxfId="66" priority="1392"/>
  </conditionalFormatting>
  <conditionalFormatting sqref="B14:B19">
    <cfRule type="duplicateValues" dxfId="65" priority="1409"/>
  </conditionalFormatting>
  <conditionalFormatting sqref="B38:B1048576 B1:B7 B9:B12 B14:B36">
    <cfRule type="duplicateValues" dxfId="64" priority="52"/>
  </conditionalFormatting>
  <conditionalFormatting sqref="E62">
    <cfRule type="duplicateValues" dxfId="63" priority="49"/>
  </conditionalFormatting>
  <conditionalFormatting sqref="E62">
    <cfRule type="duplicateValues" dxfId="62" priority="48"/>
  </conditionalFormatting>
  <conditionalFormatting sqref="E38:E39">
    <cfRule type="duplicateValues" dxfId="61" priority="1464"/>
  </conditionalFormatting>
  <conditionalFormatting sqref="E58">
    <cfRule type="duplicateValues" dxfId="60" priority="46"/>
  </conditionalFormatting>
  <conditionalFormatting sqref="E58">
    <cfRule type="duplicateValues" dxfId="59" priority="47"/>
  </conditionalFormatting>
  <conditionalFormatting sqref="E61">
    <cfRule type="duplicateValues" dxfId="58" priority="45"/>
  </conditionalFormatting>
  <conditionalFormatting sqref="E61">
    <cfRule type="duplicateValues" dxfId="57" priority="44"/>
  </conditionalFormatting>
  <conditionalFormatting sqref="E63">
    <cfRule type="duplicateValues" dxfId="56" priority="43"/>
  </conditionalFormatting>
  <conditionalFormatting sqref="E63">
    <cfRule type="duplicateValues" dxfId="55" priority="42"/>
  </conditionalFormatting>
  <conditionalFormatting sqref="E64">
    <cfRule type="duplicateValues" dxfId="54" priority="39"/>
  </conditionalFormatting>
  <conditionalFormatting sqref="E64">
    <cfRule type="duplicateValues" dxfId="53" priority="38"/>
  </conditionalFormatting>
  <conditionalFormatting sqref="E77:E1048576 E1:E7 E9:E12 E14:E64">
    <cfRule type="duplicateValues" dxfId="52" priority="37"/>
  </conditionalFormatting>
  <conditionalFormatting sqref="E65">
    <cfRule type="duplicateValues" dxfId="51" priority="36"/>
  </conditionalFormatting>
  <conditionalFormatting sqref="E65">
    <cfRule type="duplicateValues" dxfId="50" priority="35"/>
  </conditionalFormatting>
  <conditionalFormatting sqref="E65">
    <cfRule type="duplicateValues" dxfId="49" priority="34"/>
  </conditionalFormatting>
  <conditionalFormatting sqref="E66">
    <cfRule type="duplicateValues" dxfId="48" priority="33"/>
  </conditionalFormatting>
  <conditionalFormatting sqref="E66">
    <cfRule type="duplicateValues" dxfId="47" priority="32"/>
  </conditionalFormatting>
  <conditionalFormatting sqref="E66">
    <cfRule type="duplicateValues" dxfId="46" priority="31"/>
  </conditionalFormatting>
  <conditionalFormatting sqref="E67">
    <cfRule type="duplicateValues" dxfId="45" priority="30"/>
  </conditionalFormatting>
  <conditionalFormatting sqref="E67">
    <cfRule type="duplicateValues" dxfId="44" priority="29"/>
  </conditionalFormatting>
  <conditionalFormatting sqref="E67">
    <cfRule type="duplicateValues" dxfId="43" priority="28"/>
  </conditionalFormatting>
  <conditionalFormatting sqref="E68">
    <cfRule type="duplicateValues" dxfId="42" priority="27"/>
  </conditionalFormatting>
  <conditionalFormatting sqref="E68">
    <cfRule type="duplicateValues" dxfId="41" priority="26"/>
  </conditionalFormatting>
  <conditionalFormatting sqref="E68">
    <cfRule type="duplicateValues" dxfId="40" priority="25"/>
  </conditionalFormatting>
  <conditionalFormatting sqref="E69">
    <cfRule type="duplicateValues" dxfId="39" priority="24"/>
  </conditionalFormatting>
  <conditionalFormatting sqref="E69">
    <cfRule type="duplicateValues" dxfId="38" priority="23"/>
  </conditionalFormatting>
  <conditionalFormatting sqref="E69">
    <cfRule type="duplicateValues" dxfId="37" priority="22"/>
  </conditionalFormatting>
  <conditionalFormatting sqref="E70">
    <cfRule type="duplicateValues" dxfId="36" priority="21"/>
  </conditionalFormatting>
  <conditionalFormatting sqref="E70">
    <cfRule type="duplicateValues" dxfId="35" priority="20"/>
  </conditionalFormatting>
  <conditionalFormatting sqref="E70">
    <cfRule type="duplicateValues" dxfId="34" priority="19"/>
  </conditionalFormatting>
  <conditionalFormatting sqref="E71">
    <cfRule type="duplicateValues" dxfId="33" priority="18"/>
  </conditionalFormatting>
  <conditionalFormatting sqref="E71">
    <cfRule type="duplicateValues" dxfId="32" priority="17"/>
  </conditionalFormatting>
  <conditionalFormatting sqref="E71">
    <cfRule type="duplicateValues" dxfId="31" priority="16"/>
  </conditionalFormatting>
  <conditionalFormatting sqref="E72">
    <cfRule type="duplicateValues" dxfId="30" priority="15"/>
  </conditionalFormatting>
  <conditionalFormatting sqref="E72">
    <cfRule type="duplicateValues" dxfId="29" priority="14"/>
  </conditionalFormatting>
  <conditionalFormatting sqref="E72">
    <cfRule type="duplicateValues" dxfId="28" priority="13"/>
  </conditionalFormatting>
  <conditionalFormatting sqref="E73">
    <cfRule type="duplicateValues" dxfId="27" priority="12"/>
  </conditionalFormatting>
  <conditionalFormatting sqref="E73">
    <cfRule type="duplicateValues" dxfId="26" priority="11"/>
  </conditionalFormatting>
  <conditionalFormatting sqref="E73">
    <cfRule type="duplicateValues" dxfId="25" priority="10"/>
  </conditionalFormatting>
  <conditionalFormatting sqref="E74">
    <cfRule type="duplicateValues" dxfId="24" priority="9"/>
  </conditionalFormatting>
  <conditionalFormatting sqref="E74">
    <cfRule type="duplicateValues" dxfId="23" priority="8"/>
  </conditionalFormatting>
  <conditionalFormatting sqref="E74">
    <cfRule type="duplicateValues" dxfId="22" priority="7"/>
  </conditionalFormatting>
  <conditionalFormatting sqref="E75">
    <cfRule type="duplicateValues" dxfId="21" priority="6"/>
  </conditionalFormatting>
  <conditionalFormatting sqref="E75">
    <cfRule type="duplicateValues" dxfId="20" priority="5"/>
  </conditionalFormatting>
  <conditionalFormatting sqref="E75">
    <cfRule type="duplicateValues" dxfId="19" priority="4"/>
  </conditionalFormatting>
  <conditionalFormatting sqref="E76">
    <cfRule type="duplicateValues" dxfId="18" priority="3"/>
  </conditionalFormatting>
  <conditionalFormatting sqref="E76">
    <cfRule type="duplicateValues" dxfId="17" priority="2"/>
  </conditionalFormatting>
  <conditionalFormatting sqref="E76">
    <cfRule type="duplicateValues" dxfId="16" priority="1"/>
  </conditionalFormatting>
  <conditionalFormatting sqref="B20:B33">
    <cfRule type="duplicateValues" dxfId="15" priority="1602"/>
  </conditionalFormatting>
  <conditionalFormatting sqref="E20:E33">
    <cfRule type="duplicateValues" dxfId="14" priority="1609"/>
  </conditionalFormatting>
  <conditionalFormatting sqref="E20:E33">
    <cfRule type="duplicateValues" dxfId="13" priority="1611"/>
    <cfRule type="duplicateValues" dxfId="12" priority="1612"/>
    <cfRule type="duplicateValues" dxfId="11" priority="1613"/>
  </conditionalFormatting>
  <conditionalFormatting sqref="E20:E33">
    <cfRule type="duplicateValues" dxfId="10" priority="1614"/>
    <cfRule type="duplicateValues" dxfId="9" priority="1615"/>
  </conditionalFormatting>
  <conditionalFormatting sqref="B40:B49">
    <cfRule type="duplicateValues" dxfId="8" priority="1632"/>
  </conditionalFormatting>
  <conditionalFormatting sqref="E40:E49">
    <cfRule type="duplicateValues" dxfId="7" priority="1634"/>
  </conditionalFormatting>
  <conditionalFormatting sqref="E40:E49">
    <cfRule type="duplicateValues" dxfId="6" priority="1636"/>
    <cfRule type="duplicateValues" dxfId="5" priority="1637"/>
    <cfRule type="duplicateValues" dxfId="4" priority="1638"/>
  </conditionalFormatting>
  <conditionalFormatting sqref="E40:E49">
    <cfRule type="duplicateValues" dxfId="3" priority="1639"/>
    <cfRule type="duplicateValues" dxfId="2" priority="1640"/>
  </conditionalFormatting>
  <conditionalFormatting sqref="B62:B76">
    <cfRule type="duplicateValues" dxfId="1" priority="1704"/>
  </conditionalFormatting>
  <conditionalFormatting sqref="B58:B76">
    <cfRule type="duplicateValues" dxfId="0" priority="170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2021-02-25T07:30:46Z</dcterms:modified>
</cp:coreProperties>
</file>