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Febrero\26\"/>
    </mc:Choice>
  </mc:AlternateContent>
  <bookViews>
    <workbookView xWindow="0" yWindow="0" windowWidth="20400" windowHeight="765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2" i="1" l="1"/>
  <c r="B107" i="1" l="1"/>
  <c r="B77" i="1"/>
  <c r="B55" i="1"/>
  <c r="C54" i="1"/>
  <c r="A54" i="1"/>
  <c r="C53" i="1"/>
  <c r="A53" i="1"/>
  <c r="C52" i="1"/>
  <c r="A52" i="1"/>
  <c r="C51" i="1"/>
  <c r="A51" i="1"/>
  <c r="C50" i="1"/>
  <c r="A50" i="1"/>
  <c r="C49" i="1"/>
  <c r="A49" i="1"/>
  <c r="C48" i="1"/>
  <c r="A48" i="1"/>
  <c r="C47" i="1"/>
  <c r="A47" i="1"/>
  <c r="C46" i="1"/>
  <c r="A46" i="1"/>
  <c r="C45" i="1"/>
  <c r="A45" i="1"/>
  <c r="C44" i="1"/>
  <c r="A44" i="1"/>
  <c r="C43" i="1"/>
  <c r="A43" i="1"/>
  <c r="C42" i="1"/>
  <c r="A42" i="1"/>
  <c r="C9" i="1"/>
  <c r="A9" i="1"/>
  <c r="B11" i="1"/>
  <c r="A102" i="1" l="1"/>
  <c r="C101" i="1"/>
  <c r="A101" i="1"/>
  <c r="C100" i="1"/>
  <c r="A100" i="1"/>
  <c r="C106" i="1"/>
  <c r="A106" i="1"/>
  <c r="C99" i="1"/>
  <c r="A99" i="1"/>
  <c r="C98" i="1"/>
  <c r="A98" i="1"/>
  <c r="C97" i="1"/>
  <c r="A97" i="1"/>
  <c r="C96" i="1"/>
  <c r="A96" i="1"/>
  <c r="A30" i="1"/>
  <c r="C30" i="1"/>
  <c r="A31" i="1"/>
  <c r="C31" i="1"/>
  <c r="A32" i="1"/>
  <c r="C32" i="1"/>
  <c r="A33" i="1"/>
  <c r="C33" i="1"/>
  <c r="A34" i="1"/>
  <c r="C34" i="1"/>
  <c r="A35" i="1"/>
  <c r="C35" i="1"/>
  <c r="A36" i="1"/>
  <c r="C36" i="1"/>
  <c r="A39" i="1"/>
  <c r="C39" i="1"/>
  <c r="A40" i="1"/>
  <c r="C40" i="1"/>
  <c r="A41" i="1"/>
  <c r="C41" i="1"/>
  <c r="A74" i="1"/>
  <c r="C74" i="1"/>
  <c r="A66" i="1"/>
  <c r="C66" i="1"/>
  <c r="A67" i="1"/>
  <c r="C67" i="1"/>
  <c r="A68" i="1"/>
  <c r="C68" i="1"/>
  <c r="A69" i="1"/>
  <c r="C69" i="1"/>
  <c r="A70" i="1"/>
  <c r="C70" i="1"/>
  <c r="A72" i="1"/>
  <c r="C72" i="1"/>
  <c r="A73" i="1"/>
  <c r="C73" i="1"/>
  <c r="A75" i="1"/>
  <c r="C75" i="1"/>
  <c r="A76" i="1"/>
  <c r="C76" i="1"/>
  <c r="A105" i="1"/>
  <c r="C105" i="1"/>
  <c r="C29" i="1"/>
  <c r="A29" i="1"/>
  <c r="C65" i="1"/>
  <c r="A65" i="1"/>
  <c r="C64" i="1"/>
  <c r="A64" i="1"/>
  <c r="C28" i="1"/>
  <c r="A28" i="1"/>
  <c r="C27" i="1"/>
  <c r="A27" i="1"/>
  <c r="C26" i="1"/>
  <c r="A26" i="1"/>
  <c r="C104" i="1"/>
  <c r="A104" i="1"/>
  <c r="C95" i="1"/>
  <c r="A95" i="1"/>
  <c r="C25" i="1" l="1"/>
  <c r="A25" i="1"/>
  <c r="A23" i="1"/>
  <c r="C23" i="1"/>
  <c r="C103" i="1"/>
  <c r="A103" i="1"/>
  <c r="C20" i="1"/>
  <c r="C21" i="1"/>
  <c r="A20" i="1"/>
  <c r="A21" i="1"/>
  <c r="C19" i="1"/>
  <c r="C22" i="1"/>
  <c r="A19" i="1"/>
  <c r="A22" i="1"/>
  <c r="C92" i="1"/>
  <c r="C93" i="1"/>
  <c r="A92" i="1"/>
  <c r="A93" i="1"/>
  <c r="C90" i="1"/>
  <c r="C91" i="1"/>
  <c r="A90" i="1"/>
  <c r="A91" i="1"/>
  <c r="C88" i="1"/>
  <c r="C89" i="1"/>
  <c r="A88" i="1"/>
  <c r="A89" i="1"/>
  <c r="C87" i="1"/>
  <c r="C94" i="1"/>
  <c r="A87" i="1"/>
  <c r="A94" i="1"/>
  <c r="C61" i="1"/>
  <c r="A61" i="1"/>
  <c r="C37" i="1"/>
  <c r="A37" i="1"/>
  <c r="C10" i="1"/>
  <c r="A10" i="1"/>
  <c r="C17" i="1"/>
  <c r="C18" i="1"/>
  <c r="A17" i="1"/>
  <c r="A18" i="1"/>
  <c r="A24" i="1"/>
  <c r="C62" i="1"/>
  <c r="C63" i="1"/>
  <c r="A62" i="1"/>
  <c r="A63" i="1"/>
  <c r="C16" i="1"/>
  <c r="C24" i="1"/>
  <c r="A16" i="1"/>
  <c r="C71" i="1"/>
  <c r="A71" i="1"/>
  <c r="C86" i="1" l="1"/>
  <c r="A86" i="1"/>
  <c r="C15" i="1"/>
  <c r="A15" i="1"/>
  <c r="C60" i="1"/>
  <c r="A60" i="1"/>
  <c r="A38" i="1" l="1"/>
  <c r="C38" i="1"/>
  <c r="A84" i="1"/>
  <c r="C84" i="1"/>
  <c r="A85" i="1"/>
  <c r="C85" i="1"/>
  <c r="A59" i="1" l="1"/>
  <c r="C59" i="1"/>
  <c r="A80" i="1" l="1"/>
</calcChain>
</file>

<file path=xl/sharedStrings.xml><?xml version="1.0" encoding="utf-8"?>
<sst xmlns="http://schemas.openxmlformats.org/spreadsheetml/2006/main" count="116" uniqueCount="22">
  <si>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</si>
  <si>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</si>
  <si>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</si>
  <si>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</si>
  <si>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</si>
  <si>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</si>
  <si>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</si>
  <si>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</si>
  <si>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</si>
  <si>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</si>
  <si>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</si>
  <si>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</si>
  <si>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</si>
  <si>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EN OBSERVACION / CON FALLAS y GAVETAS VACIAS (CON GAVETAS DISPONIBLES)</t>
  </si>
  <si>
    <t xml:space="preserve">3 Gavetas Vacías  </t>
  </si>
  <si>
    <t>Gavetas Vacías + Gavetas Fallando</t>
  </si>
  <si>
    <t>Abastecidos</t>
  </si>
  <si>
    <t xml:space="preserve">Gavetas Vacías + Gavetas Fallando </t>
  </si>
  <si>
    <t>335804394 </t>
  </si>
  <si>
    <t>335804477 </t>
  </si>
  <si>
    <t>335804480 </t>
  </si>
  <si>
    <t>2 Gavetas Vacias 1 Fallando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</si>
</sst>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7" fillId="10" borderId="19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/>
    </xf>
    <xf numFmtId="0" fontId="9" fillId="8" borderId="20" xfId="0" applyFont="1" applyFill="1" applyBorder="1" applyAlignment="1">
      <alignment horizontal="center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4" fillId="0" borderId="9" xfId="0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 wrapText="1"/>
    </xf>
    <xf numFmtId="0" fontId="6" fillId="6" borderId="25" xfId="0" applyFont="1" applyFill="1" applyBorder="1" applyAlignment="1">
      <alignment horizontal="center" vertical="center" wrapText="1"/>
    </xf>
    <xf numFmtId="0" fontId="6" fillId="6" borderId="19" xfId="0" applyNumberFormat="1" applyFont="1" applyFill="1" applyBorder="1" applyAlignment="1">
      <alignment horizontal="center" vertical="center"/>
    </xf>
    <xf numFmtId="0" fontId="6" fillId="6" borderId="9" xfId="0" applyNumberFormat="1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6" fillId="6" borderId="2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0" fillId="9" borderId="24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20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  <row r="818">
          <cell r="A818">
            <v>996</v>
          </cell>
          <cell r="B818" t="str">
            <v xml:space="preserve">ATM Estación Texaco Charles Summer 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85" zoomScale="80" zoomScaleNormal="80" workbookViewId="0">
      <selection activeCell="F102" sqref="F102"/>
    </sheetView>
  </sheetViews>
  <sheetFormatPr baseColWidth="10" defaultColWidth="52.7109375" defaultRowHeight="15" x14ac:dyDescent="0.25"/>
  <cols>
    <col min="1" max="1" width="27.140625" bestFit="1" customWidth="1"/>
    <col min="2" max="2" width="22.28515625" style="9" bestFit="1" customWidth="1"/>
    <col min="3" max="3" width="77.85546875" customWidth="1"/>
    <col min="4" max="4" width="38.42578125" bestFit="1" customWidth="1"/>
    <col min="5" max="5" width="19.7109375" customWidth="1"/>
  </cols>
  <sheetData>
    <row r="1" spans="1:5" ht="22.5" x14ac:dyDescent="0.25">
      <c r="A1" s="33" t="s">
        <v>1</v>
      </c>
      <c r="B1" s="34"/>
      <c r="C1" s="34"/>
      <c r="D1" s="34"/>
      <c r="E1" s="35"/>
    </row>
    <row r="2" spans="1:5" ht="25.5" x14ac:dyDescent="0.25">
      <c r="A2" s="43" t="s">
        <v>0</v>
      </c>
      <c r="B2" s="44"/>
      <c r="C2" s="44"/>
      <c r="D2" s="44"/>
      <c r="E2" s="45"/>
    </row>
    <row r="3" spans="1:5" ht="18" x14ac:dyDescent="0.25">
      <c r="B3" s="1"/>
      <c r="C3" s="1"/>
      <c r="D3" s="1"/>
      <c r="E3" s="21"/>
    </row>
    <row r="4" spans="1:5" ht="18.75" thickBot="1" x14ac:dyDescent="0.3">
      <c r="A4" s="18" t="s">
        <v>2</v>
      </c>
      <c r="B4" s="20">
        <v>44252.708333333336</v>
      </c>
      <c r="C4" s="1"/>
      <c r="D4" s="1"/>
      <c r="E4" s="22"/>
    </row>
    <row r="5" spans="1:5" ht="18.75" thickBot="1" x14ac:dyDescent="0.3">
      <c r="A5" s="18" t="s">
        <v>3</v>
      </c>
      <c r="B5" s="20">
        <v>44252.25</v>
      </c>
      <c r="C5" s="19"/>
      <c r="D5" s="1"/>
      <c r="E5" s="22"/>
    </row>
    <row r="6" spans="1:5" ht="18" x14ac:dyDescent="0.25">
      <c r="B6" s="1"/>
      <c r="C6" s="1"/>
      <c r="D6" s="1"/>
      <c r="E6" s="24"/>
    </row>
    <row r="7" spans="1:5" ht="18" x14ac:dyDescent="0.25">
      <c r="A7" s="36" t="s">
        <v>4</v>
      </c>
      <c r="B7" s="36"/>
      <c r="C7" s="36"/>
      <c r="D7" s="36"/>
      <c r="E7" s="36"/>
    </row>
    <row r="8" spans="1:5" ht="18" x14ac:dyDescent="0.25">
      <c r="A8" s="2" t="s">
        <v>5</v>
      </c>
      <c r="B8" s="2" t="s">
        <v>6</v>
      </c>
      <c r="C8" s="3" t="s">
        <v>7</v>
      </c>
      <c r="D8" s="23" t="s">
        <v>8</v>
      </c>
      <c r="E8" s="23" t="s">
        <v>9</v>
      </c>
    </row>
    <row r="9" spans="1:5" ht="18" x14ac:dyDescent="0.25">
      <c r="A9" s="10" t="e">
        <f>VLOOKUP(B9,'[1]LISTADO ATM'!$A$2:$C$817,3,0)</f>
        <v>#N/A</v>
      </c>
      <c r="B9" s="4"/>
      <c r="C9" s="30" t="e">
        <f>VLOOKUP(B9,'[1]LISTADO ATM'!$A$2:$B$816,2,0)</f>
        <v>#N/A</v>
      </c>
      <c r="D9" s="16" t="s">
        <v>16</v>
      </c>
      <c r="E9" s="27"/>
    </row>
    <row r="10" spans="1:5" ht="18" x14ac:dyDescent="0.25">
      <c r="A10" s="10" t="e">
        <f>VLOOKUP(B10,'[1]LISTADO ATM'!$A$2:$C$817,3,0)</f>
        <v>#N/A</v>
      </c>
      <c r="B10" s="4"/>
      <c r="C10" s="4" t="e">
        <f>VLOOKUP(B10,'[1]LISTADO ATM'!$A$2:$B$916,2,0)</f>
        <v>#N/A</v>
      </c>
      <c r="D10" s="16"/>
      <c r="E10" s="28"/>
    </row>
    <row r="11" spans="1:5" ht="18.75" thickBot="1" x14ac:dyDescent="0.3">
      <c r="A11" s="7" t="s">
        <v>11</v>
      </c>
      <c r="B11" s="15">
        <f>COUNT(#REF!)</f>
        <v>0</v>
      </c>
      <c r="C11" s="37"/>
      <c r="D11" s="38"/>
      <c r="E11" s="39"/>
    </row>
    <row r="12" spans="1:5" ht="15.75" thickBot="1" x14ac:dyDescent="0.3">
      <c r="E12" s="9"/>
    </row>
    <row r="13" spans="1:5" ht="18.75" thickBot="1" x14ac:dyDescent="0.3">
      <c r="A13" s="40">
        <v>6</v>
      </c>
      <c r="B13" s="41"/>
      <c r="C13" s="41"/>
      <c r="D13" s="41"/>
      <c r="E13" s="42"/>
    </row>
    <row r="14" spans="1:5" ht="18" x14ac:dyDescent="0.25">
      <c r="A14" s="2" t="s">
        <v>5</v>
      </c>
      <c r="B14" s="2" t="s">
        <v>6</v>
      </c>
      <c r="C14" s="3" t="s">
        <v>7</v>
      </c>
      <c r="D14" s="3" t="s">
        <v>8</v>
      </c>
      <c r="E14" s="3" t="s">
        <v>9</v>
      </c>
    </row>
    <row r="15" spans="1:5" ht="18" x14ac:dyDescent="0.25">
      <c r="A15" s="10" t="str">
        <f>VLOOKUP(B15,'[1]LISTADO ATM'!$A$2:$C$817,3,0)</f>
        <v>DISTRITO NACIONAL</v>
      </c>
      <c r="B15" s="4">
        <v>884</v>
      </c>
      <c r="C15" s="10" t="str">
        <f>VLOOKUP(B15,'[1]LISTADO ATM'!$A$2:$B$816,2,0)</f>
        <v xml:space="preserve">ATM UNP Olé Sabana Perdida </v>
      </c>
      <c r="D15" s="11" t="s">
        <v>10</v>
      </c>
      <c r="E15" s="28">
        <v>335803184</v>
      </c>
    </row>
    <row r="16" spans="1:5" ht="18" x14ac:dyDescent="0.25">
      <c r="A16" s="10" t="str">
        <f>VLOOKUP(B16,'[1]LISTADO ATM'!$A$2:$C$817,3,0)</f>
        <v>DISTRITO NACIONAL</v>
      </c>
      <c r="B16" s="4">
        <v>628</v>
      </c>
      <c r="C16" s="10" t="str">
        <f>VLOOKUP(B16,'[1]LISTADO ATM'!$A$2:$B$816,2,0)</f>
        <v xml:space="preserve">ATM Autobanco San Isidro </v>
      </c>
      <c r="D16" s="11" t="s">
        <v>10</v>
      </c>
      <c r="E16" s="28">
        <v>335803478</v>
      </c>
    </row>
    <row r="17" spans="1:5" ht="18" x14ac:dyDescent="0.25">
      <c r="A17" s="10" t="str">
        <f>VLOOKUP(B17,'[1]LISTADO ATM'!$A$2:$C$817,3,0)</f>
        <v>SUR</v>
      </c>
      <c r="B17" s="4">
        <v>881</v>
      </c>
      <c r="C17" s="10" t="str">
        <f>VLOOKUP(B17,'[1]LISTADO ATM'!$A$2:$B$816,2,0)</f>
        <v xml:space="preserve">ATM UNP Yaguate (San Cristóbal) </v>
      </c>
      <c r="D17" s="11" t="s">
        <v>10</v>
      </c>
      <c r="E17" s="14">
        <v>335803710</v>
      </c>
    </row>
    <row r="18" spans="1:5" ht="18" x14ac:dyDescent="0.25">
      <c r="A18" s="10" t="str">
        <f>VLOOKUP(B18,'[1]LISTADO ATM'!$A$2:$C$817,3,0)</f>
        <v>DISTRITO NACIONAL</v>
      </c>
      <c r="B18" s="4">
        <v>562</v>
      </c>
      <c r="C18" s="10" t="str">
        <f>VLOOKUP(B18,'[1]LISTADO ATM'!$A$2:$B$816,2,0)</f>
        <v xml:space="preserve">ATM S/M Jumbo Carretera Mella </v>
      </c>
      <c r="D18" s="11" t="s">
        <v>10</v>
      </c>
      <c r="E18" s="27">
        <v>335803923</v>
      </c>
    </row>
    <row r="19" spans="1:5" ht="18" x14ac:dyDescent="0.25">
      <c r="A19" s="10" t="str">
        <f>VLOOKUP(B19,'[1]LISTADO ATM'!$A$2:$C$817,3,0)</f>
        <v>DISTRITO NACIONAL</v>
      </c>
      <c r="B19" s="4">
        <v>734</v>
      </c>
      <c r="C19" s="10" t="str">
        <f>VLOOKUP(B19,'[1]LISTADO ATM'!$A$2:$B$816,2,0)</f>
        <v xml:space="preserve">ATM Oficina Independencia I </v>
      </c>
      <c r="D19" s="11" t="s">
        <v>10</v>
      </c>
      <c r="E19" s="27">
        <v>335804122</v>
      </c>
    </row>
    <row r="20" spans="1:5" ht="18" x14ac:dyDescent="0.25">
      <c r="A20" s="10" t="str">
        <f>VLOOKUP(B20,'[1]LISTADO ATM'!$A$2:$C$817,3,0)</f>
        <v>NORTE</v>
      </c>
      <c r="B20" s="4">
        <v>119</v>
      </c>
      <c r="C20" s="10" t="str">
        <f>VLOOKUP(B20,'[1]LISTADO ATM'!$A$2:$B$816,2,0)</f>
        <v>ATM Oficina La Barranquita</v>
      </c>
      <c r="D20" s="11" t="s">
        <v>10</v>
      </c>
      <c r="E20" s="27">
        <v>335804136</v>
      </c>
    </row>
    <row r="21" spans="1:5" ht="18" x14ac:dyDescent="0.25">
      <c r="A21" s="10" t="str">
        <f>VLOOKUP(B21,'[1]LISTADO ATM'!$A$2:$C$817,3,0)</f>
        <v>NORTE</v>
      </c>
      <c r="B21" s="4">
        <v>337</v>
      </c>
      <c r="C21" s="10" t="str">
        <f>VLOOKUP(B21,'[1]LISTADO ATM'!$A$2:$B$816,2,0)</f>
        <v>ATM S/M Cooperativa Moca</v>
      </c>
      <c r="D21" s="11" t="s">
        <v>10</v>
      </c>
      <c r="E21" s="27">
        <v>335804149</v>
      </c>
    </row>
    <row r="22" spans="1:5" ht="18" x14ac:dyDescent="0.25">
      <c r="A22" s="10" t="str">
        <f>VLOOKUP(B22,'[1]LISTADO ATM'!$A$2:$C$817,3,0)</f>
        <v>DISTRITO NACIONAL</v>
      </c>
      <c r="B22" s="4">
        <v>486</v>
      </c>
      <c r="C22" s="10" t="str">
        <f>VLOOKUP(B22,'[1]LISTADO ATM'!$A$2:$B$816,2,0)</f>
        <v xml:space="preserve">ATM Olé La Caleta </v>
      </c>
      <c r="D22" s="11" t="s">
        <v>10</v>
      </c>
      <c r="E22" s="27">
        <v>335804175</v>
      </c>
    </row>
    <row r="23" spans="1:5" ht="18" x14ac:dyDescent="0.25">
      <c r="A23" s="10" t="str">
        <f>VLOOKUP(B23,'[1]LISTADO ATM'!$A$2:$C$817,3,0)</f>
        <v>NORTE</v>
      </c>
      <c r="B23" s="4">
        <v>965</v>
      </c>
      <c r="C23" s="10" t="str">
        <f>VLOOKUP(B23,'[1]LISTADO ATM'!$A$2:$B$816,2,0)</f>
        <v xml:space="preserve">ATM S/M La Fuente FUN (Santiago) </v>
      </c>
      <c r="D23" s="11" t="s">
        <v>10</v>
      </c>
      <c r="E23" s="27">
        <v>335804256</v>
      </c>
    </row>
    <row r="24" spans="1:5" ht="18" x14ac:dyDescent="0.25">
      <c r="A24" s="10" t="str">
        <f>VLOOKUP(B24,'[1]LISTADO ATM'!$A$2:$C$817,3,0)</f>
        <v>NORTE</v>
      </c>
      <c r="B24" s="4">
        <v>172</v>
      </c>
      <c r="C24" s="10" t="str">
        <f>VLOOKUP(B24,'[1]LISTADO ATM'!$A$2:$B$816,2,0)</f>
        <v xml:space="preserve">ATM UNP Guaucí </v>
      </c>
      <c r="D24" s="11" t="s">
        <v>10</v>
      </c>
      <c r="E24" s="27">
        <v>335804266</v>
      </c>
    </row>
    <row r="25" spans="1:5" ht="18" x14ac:dyDescent="0.25">
      <c r="A25" s="10" t="str">
        <f>VLOOKUP(B25,'[1]LISTADO ATM'!$A$2:$C$817,3,0)</f>
        <v>NORTE</v>
      </c>
      <c r="B25" s="4">
        <v>383</v>
      </c>
      <c r="C25" s="10" t="str">
        <f>VLOOKUP(B25,'[1]LISTADO ATM'!$A$2:$B$816,2,0)</f>
        <v>ATM S/M Daniel (Dajabón)</v>
      </c>
      <c r="D25" s="11" t="s">
        <v>10</v>
      </c>
      <c r="E25" s="27">
        <v>335804270</v>
      </c>
    </row>
    <row r="26" spans="1:5" ht="18" x14ac:dyDescent="0.25">
      <c r="A26" s="10" t="str">
        <f>VLOOKUP(B26,'[1]LISTADO ATM'!$A$2:$C$817,3,0)</f>
        <v>DISTRITO NACIONAL</v>
      </c>
      <c r="B26" s="4">
        <v>272</v>
      </c>
      <c r="C26" s="10" t="str">
        <f>VLOOKUP(B26,'[1]LISTADO ATM'!$A$2:$B$816,2,0)</f>
        <v xml:space="preserve">ATM Cámara de Diputados </v>
      </c>
      <c r="D26" s="11" t="s">
        <v>10</v>
      </c>
      <c r="E26" s="27">
        <v>335804297</v>
      </c>
    </row>
    <row r="27" spans="1:5" ht="18" x14ac:dyDescent="0.25">
      <c r="A27" s="10" t="str">
        <f>VLOOKUP(B27,'[1]LISTADO ATM'!$A$2:$C$817,3,0)</f>
        <v>ESTE</v>
      </c>
      <c r="B27" s="4">
        <v>294</v>
      </c>
      <c r="C27" s="10" t="str">
        <f>VLOOKUP(B27,'[1]LISTADO ATM'!$A$2:$B$816,2,0)</f>
        <v xml:space="preserve">ATM Plaza Zaglul San Pedro II </v>
      </c>
      <c r="D27" s="11" t="s">
        <v>10</v>
      </c>
      <c r="E27" s="27">
        <v>335804312</v>
      </c>
    </row>
    <row r="28" spans="1:5" ht="18" x14ac:dyDescent="0.25">
      <c r="A28" s="10" t="str">
        <f>VLOOKUP(B28,'[1]LISTADO ATM'!$A$2:$C$817,3,0)</f>
        <v>NORTE</v>
      </c>
      <c r="B28" s="4">
        <v>299</v>
      </c>
      <c r="C28" s="10" t="str">
        <f>VLOOKUP(B28,'[1]LISTADO ATM'!$A$2:$B$816,2,0)</f>
        <v xml:space="preserve">ATM S/M Aprezio Cotui </v>
      </c>
      <c r="D28" s="11" t="s">
        <v>10</v>
      </c>
      <c r="E28" s="27">
        <v>335804323</v>
      </c>
    </row>
    <row r="29" spans="1:5" ht="18" x14ac:dyDescent="0.25">
      <c r="A29" s="10" t="str">
        <f>VLOOKUP(B29,'[1]LISTADO ATM'!$A$2:$C$817,3,0)</f>
        <v>DISTRITO NACIONAL</v>
      </c>
      <c r="B29" s="4">
        <v>312</v>
      </c>
      <c r="C29" s="30" t="str">
        <f>VLOOKUP(B29,'[1]LISTADO ATM'!$A$2:$B$816,2,0)</f>
        <v xml:space="preserve">ATM Oficina Tiradentes II (Naco) </v>
      </c>
      <c r="D29" s="11" t="s">
        <v>10</v>
      </c>
      <c r="E29" s="14">
        <v>335804333</v>
      </c>
    </row>
    <row r="30" spans="1:5" ht="18" x14ac:dyDescent="0.25">
      <c r="A30" s="10" t="str">
        <f>VLOOKUP(B30,'[1]LISTADO ATM'!$A$2:$C$817,3,0)</f>
        <v>DISTRITO NACIONAL</v>
      </c>
      <c r="B30" s="4">
        <v>744</v>
      </c>
      <c r="C30" s="30" t="str">
        <f>VLOOKUP(B30,'[1]LISTADO ATM'!$A$2:$B$816,2,0)</f>
        <v xml:space="preserve">ATM Multicentro La Sirena Venezuela </v>
      </c>
      <c r="D30" s="11" t="s">
        <v>10</v>
      </c>
      <c r="E30" s="14">
        <v>335804401</v>
      </c>
    </row>
    <row r="31" spans="1:5" ht="18" x14ac:dyDescent="0.25">
      <c r="A31" s="10" t="str">
        <f>VLOOKUP(B31,'[1]LISTADO ATM'!$A$2:$C$817,3,0)</f>
        <v>DISTRITO NACIONAL</v>
      </c>
      <c r="B31" s="4">
        <v>801</v>
      </c>
      <c r="C31" s="30" t="str">
        <f>VLOOKUP(B31,'[1]LISTADO ATM'!$A$2:$B$816,2,0)</f>
        <v xml:space="preserve">ATM Galería 360 Food Court </v>
      </c>
      <c r="D31" s="11" t="s">
        <v>10</v>
      </c>
      <c r="E31" s="14">
        <v>335804404</v>
      </c>
    </row>
    <row r="32" spans="1:5" ht="18" x14ac:dyDescent="0.25">
      <c r="A32" s="10" t="str">
        <f>VLOOKUP(B32,'[1]LISTADO ATM'!$A$2:$C$817,3,0)</f>
        <v>DISTRITO NACIONAL</v>
      </c>
      <c r="B32" s="4">
        <v>911</v>
      </c>
      <c r="C32" s="30" t="str">
        <f>VLOOKUP(B32,'[1]LISTADO ATM'!$A$2:$B$816,2,0)</f>
        <v xml:space="preserve">ATM Oficina Venezuela II </v>
      </c>
      <c r="D32" s="11" t="s">
        <v>10</v>
      </c>
      <c r="E32" s="14">
        <v>335804410</v>
      </c>
    </row>
    <row r="33" spans="1:5" ht="18" x14ac:dyDescent="0.25">
      <c r="A33" s="10" t="str">
        <f>VLOOKUP(B33,'[1]LISTADO ATM'!$A$2:$C$817,3,0)</f>
        <v>NORTE</v>
      </c>
      <c r="B33" s="4">
        <v>950</v>
      </c>
      <c r="C33" s="30" t="str">
        <f>VLOOKUP(B33,'[1]LISTADO ATM'!$A$2:$B$816,2,0)</f>
        <v xml:space="preserve">ATM Oficina Monterrico </v>
      </c>
      <c r="D33" s="11" t="s">
        <v>10</v>
      </c>
      <c r="E33" s="14">
        <v>335804413</v>
      </c>
    </row>
    <row r="34" spans="1:5" ht="18" x14ac:dyDescent="0.25">
      <c r="A34" s="10" t="str">
        <f>VLOOKUP(B34,'[1]LISTADO ATM'!$A$2:$C$817,3,0)</f>
        <v>NORTE</v>
      </c>
      <c r="B34" s="4">
        <v>990</v>
      </c>
      <c r="C34" s="30" t="str">
        <f>VLOOKUP(B34,'[1]LISTADO ATM'!$A$2:$B$816,2,0)</f>
        <v xml:space="preserve">ATM Autoservicio Bonao II </v>
      </c>
      <c r="D34" s="11" t="s">
        <v>10</v>
      </c>
      <c r="E34" s="14">
        <v>335804418</v>
      </c>
    </row>
    <row r="35" spans="1:5" ht="18" x14ac:dyDescent="0.25">
      <c r="A35" s="10" t="str">
        <f>VLOOKUP(B35,'[1]LISTADO ATM'!$A$2:$C$817,3,0)</f>
        <v>NORTE</v>
      </c>
      <c r="B35" s="4">
        <v>40</v>
      </c>
      <c r="C35" s="30" t="str">
        <f>VLOOKUP(B35,'[1]LISTADO ATM'!$A$2:$B$816,2,0)</f>
        <v xml:space="preserve">ATM Oficina El Puñal </v>
      </c>
      <c r="D35" s="11" t="s">
        <v>10</v>
      </c>
      <c r="E35" s="14">
        <v>335804463</v>
      </c>
    </row>
    <row r="36" spans="1:5" ht="18" x14ac:dyDescent="0.25">
      <c r="A36" s="10" t="str">
        <f>VLOOKUP(B36,'[1]LISTADO ATM'!$A$2:$C$817,3,0)</f>
        <v>NORTE</v>
      </c>
      <c r="B36" s="4">
        <v>256</v>
      </c>
      <c r="C36" s="30" t="str">
        <f>VLOOKUP(B36,'[1]LISTADO ATM'!$A$2:$B$816,2,0)</f>
        <v xml:space="preserve">ATM Oficina Licey Al Medio </v>
      </c>
      <c r="D36" s="11" t="s">
        <v>10</v>
      </c>
      <c r="E36" s="14">
        <v>335804464</v>
      </c>
    </row>
    <row r="37" spans="1:5" ht="18" x14ac:dyDescent="0.25">
      <c r="A37" s="10" t="str">
        <f>VLOOKUP(B37,'[1]LISTADO ATM'!$A$2:$C$817,3,0)</f>
        <v>ESTE</v>
      </c>
      <c r="B37" s="4">
        <v>399</v>
      </c>
      <c r="C37" s="10" t="str">
        <f>VLOOKUP(B37,'[1]LISTADO ATM'!$A$2:$B$816,2,0)</f>
        <v xml:space="preserve">ATM Oficina La Romana II </v>
      </c>
      <c r="D37" s="11" t="s">
        <v>10</v>
      </c>
      <c r="E37" s="14">
        <v>335804466</v>
      </c>
    </row>
    <row r="38" spans="1:5" ht="18" x14ac:dyDescent="0.25">
      <c r="A38" s="10" t="str">
        <f>VLOOKUP(B38,'[1]LISTADO ATM'!$A$2:$C$817,3,0)</f>
        <v>ESTE</v>
      </c>
      <c r="B38" s="4">
        <v>609</v>
      </c>
      <c r="C38" s="10" t="str">
        <f>VLOOKUP(B38,'[1]LISTADO ATM'!$A$2:$B$816,2,0)</f>
        <v xml:space="preserve">ATM S/M Jumbo (San Pedro) </v>
      </c>
      <c r="D38" s="11" t="s">
        <v>10</v>
      </c>
      <c r="E38" s="28">
        <v>335804468</v>
      </c>
    </row>
    <row r="39" spans="1:5" ht="18" x14ac:dyDescent="0.25">
      <c r="A39" s="10" t="str">
        <f>VLOOKUP(B39,'[1]LISTADO ATM'!$A$2:$C$817,3,0)</f>
        <v>NORTE</v>
      </c>
      <c r="B39" s="4">
        <v>687</v>
      </c>
      <c r="C39" s="30" t="str">
        <f>VLOOKUP(B39,'[1]LISTADO ATM'!$A$2:$B$816,2,0)</f>
        <v>ATM Oficina Monterrico II</v>
      </c>
      <c r="D39" s="11" t="s">
        <v>10</v>
      </c>
      <c r="E39" s="14">
        <v>335804469</v>
      </c>
    </row>
    <row r="40" spans="1:5" ht="18" x14ac:dyDescent="0.25">
      <c r="A40" s="10" t="str">
        <f>VLOOKUP(B40,'[1]LISTADO ATM'!$A$2:$C$817,3,0)</f>
        <v>NORTE</v>
      </c>
      <c r="B40" s="4">
        <v>712</v>
      </c>
      <c r="C40" s="30" t="str">
        <f>VLOOKUP(B40,'[1]LISTADO ATM'!$A$2:$B$816,2,0)</f>
        <v xml:space="preserve">ATM Oficina Imbert </v>
      </c>
      <c r="D40" s="11" t="s">
        <v>10</v>
      </c>
      <c r="E40" s="14">
        <v>335804470</v>
      </c>
    </row>
    <row r="41" spans="1:5" ht="18" x14ac:dyDescent="0.25">
      <c r="A41" s="10" t="str">
        <f>VLOOKUP(B41,'[1]LISTADO ATM'!$A$2:$C$817,3,0)</f>
        <v>DISTRITO NACIONAL</v>
      </c>
      <c r="B41" s="4">
        <v>724</v>
      </c>
      <c r="C41" s="30" t="str">
        <f>VLOOKUP(B41,'[1]LISTADO ATM'!$A$2:$B$816,2,0)</f>
        <v xml:space="preserve">ATM El Huacal I </v>
      </c>
      <c r="D41" s="11" t="s">
        <v>10</v>
      </c>
      <c r="E41" s="14">
        <v>335804471</v>
      </c>
    </row>
    <row r="42" spans="1:5" ht="18" x14ac:dyDescent="0.25">
      <c r="A42" s="10" t="str">
        <f>VLOOKUP(B42,'[1]LISTADO ATM'!$A$2:$C$817,3,0)</f>
        <v>NORTE</v>
      </c>
      <c r="B42" s="4">
        <v>775</v>
      </c>
      <c r="C42" s="30" t="str">
        <f>VLOOKUP(B42,'[1]LISTADO ATM'!$A$2:$B$816,2,0)</f>
        <v xml:space="preserve">ATM S/M Lilo (Montecristi) </v>
      </c>
      <c r="D42" s="11" t="s">
        <v>10</v>
      </c>
      <c r="E42" s="14">
        <v>335804472</v>
      </c>
    </row>
    <row r="43" spans="1:5" ht="18" x14ac:dyDescent="0.25">
      <c r="A43" s="10" t="str">
        <f>VLOOKUP(B43,'[1]LISTADO ATM'!$A$2:$C$817,3,0)</f>
        <v>NORTE</v>
      </c>
      <c r="B43" s="4">
        <v>796</v>
      </c>
      <c r="C43" s="30" t="str">
        <f>VLOOKUP(B43,'[1]LISTADO ATM'!$A$2:$B$816,2,0)</f>
        <v xml:space="preserve">ATM Oficina Plaza Ventura (Nagua) </v>
      </c>
      <c r="D43" s="11" t="s">
        <v>10</v>
      </c>
      <c r="E43" s="14">
        <v>335804473</v>
      </c>
    </row>
    <row r="44" spans="1:5" ht="18" x14ac:dyDescent="0.25">
      <c r="A44" s="10" t="str">
        <f>VLOOKUP(B44,'[1]LISTADO ATM'!$A$2:$C$817,3,0)</f>
        <v>ESTE</v>
      </c>
      <c r="B44" s="4">
        <v>912</v>
      </c>
      <c r="C44" s="30" t="str">
        <f>VLOOKUP(B44,'[1]LISTADO ATM'!$A$2:$B$816,2,0)</f>
        <v xml:space="preserve">ATM Oficina San Pedro II </v>
      </c>
      <c r="D44" s="11" t="s">
        <v>10</v>
      </c>
      <c r="E44" s="14">
        <v>335804475</v>
      </c>
    </row>
    <row r="45" spans="1:5" ht="18" x14ac:dyDescent="0.25">
      <c r="A45" s="10" t="str">
        <f>VLOOKUP(B45,'[1]LISTADO ATM'!$A$2:$C$817,3,0)</f>
        <v>DISTRITO NACIONAL</v>
      </c>
      <c r="B45" s="4">
        <v>930</v>
      </c>
      <c r="C45" s="30" t="str">
        <f>VLOOKUP(B45,'[1]LISTADO ATM'!$A$2:$B$816,2,0)</f>
        <v>ATM Oficina Plaza Spring Center</v>
      </c>
      <c r="D45" s="11" t="s">
        <v>10</v>
      </c>
      <c r="E45" s="14">
        <v>335804476</v>
      </c>
    </row>
    <row r="46" spans="1:5" ht="18" x14ac:dyDescent="0.25">
      <c r="A46" s="10" t="str">
        <f>VLOOKUP(B46,'[1]LISTADO ATM'!$A$2:$C$817,3,0)</f>
        <v>SUR</v>
      </c>
      <c r="B46" s="4">
        <v>44</v>
      </c>
      <c r="C46" s="30" t="str">
        <f>VLOOKUP(B46,'[1]LISTADO ATM'!$A$2:$B$816,2,0)</f>
        <v xml:space="preserve">ATM Oficina Pedernales </v>
      </c>
      <c r="D46" s="11" t="s">
        <v>10</v>
      </c>
      <c r="E46" s="14" t="s">
        <v>19</v>
      </c>
    </row>
    <row r="47" spans="1:5" ht="18" x14ac:dyDescent="0.25">
      <c r="A47" s="10" t="str">
        <f>VLOOKUP(B47,'[1]LISTADO ATM'!$A$2:$C$817,3,0)</f>
        <v>ESTE</v>
      </c>
      <c r="B47" s="4">
        <v>114</v>
      </c>
      <c r="C47" s="30" t="str">
        <f>VLOOKUP(B47,'[1]LISTADO ATM'!$A$2:$B$816,2,0)</f>
        <v xml:space="preserve">ATM Oficina Hato Mayor </v>
      </c>
      <c r="D47" s="11" t="s">
        <v>10</v>
      </c>
      <c r="E47" s="14">
        <v>335804478</v>
      </c>
    </row>
    <row r="48" spans="1:5" ht="18" x14ac:dyDescent="0.25">
      <c r="A48" s="10" t="str">
        <f>VLOOKUP(B48,'[1]LISTADO ATM'!$A$2:$C$817,3,0)</f>
        <v>NORTE</v>
      </c>
      <c r="B48" s="4">
        <v>144</v>
      </c>
      <c r="C48" s="30" t="str">
        <f>VLOOKUP(B48,'[1]LISTADO ATM'!$A$2:$B$816,2,0)</f>
        <v xml:space="preserve">ATM Oficina Villa Altagracia </v>
      </c>
      <c r="D48" s="11" t="s">
        <v>10</v>
      </c>
      <c r="E48" s="14">
        <v>335804479</v>
      </c>
    </row>
    <row r="49" spans="1:5" ht="18" x14ac:dyDescent="0.25">
      <c r="A49" s="10" t="str">
        <f>VLOOKUP(B49,'[1]LISTADO ATM'!$A$2:$C$817,3,0)</f>
        <v>DISTRITO NACIONAL</v>
      </c>
      <c r="B49" s="4">
        <v>194</v>
      </c>
      <c r="C49" s="30" t="str">
        <f>VLOOKUP(B49,'[1]LISTADO ATM'!$A$2:$B$816,2,0)</f>
        <v xml:space="preserve">ATM UNP Pantoja </v>
      </c>
      <c r="D49" s="11" t="s">
        <v>10</v>
      </c>
      <c r="E49" s="14" t="s">
        <v>20</v>
      </c>
    </row>
    <row r="50" spans="1:5" ht="18" x14ac:dyDescent="0.25">
      <c r="A50" s="10" t="str">
        <f>VLOOKUP(B50,'[1]LISTADO ATM'!$A$2:$C$817,3,0)</f>
        <v>NORTE</v>
      </c>
      <c r="B50" s="4">
        <v>283</v>
      </c>
      <c r="C50" s="30" t="str">
        <f>VLOOKUP(B50,'[1]LISTADO ATM'!$A$2:$B$816,2,0)</f>
        <v xml:space="preserve">ATM Oficina Nibaje </v>
      </c>
      <c r="D50" s="11" t="s">
        <v>10</v>
      </c>
      <c r="E50" s="14">
        <v>335804482</v>
      </c>
    </row>
    <row r="51" spans="1:5" ht="18" x14ac:dyDescent="0.25">
      <c r="A51" s="10" t="str">
        <f>VLOOKUP(B51,'[1]LISTADO ATM'!$A$2:$C$817,3,0)</f>
        <v>NORTE</v>
      </c>
      <c r="B51" s="4">
        <v>370</v>
      </c>
      <c r="C51" s="30" t="str">
        <f>VLOOKUP(B51,'[1]LISTADO ATM'!$A$2:$B$816,2,0)</f>
        <v>ATM Oficina Cruce de Imbert II (puerto Plata)</v>
      </c>
      <c r="D51" s="11" t="s">
        <v>10</v>
      </c>
      <c r="E51" s="14">
        <v>335804485</v>
      </c>
    </row>
    <row r="52" spans="1:5" ht="18" x14ac:dyDescent="0.25">
      <c r="A52" s="10" t="str">
        <f>VLOOKUP(B52,'[1]LISTADO ATM'!$A$2:$C$817,3,0)</f>
        <v>DISTRITO NACIONAL</v>
      </c>
      <c r="B52" s="4">
        <v>583</v>
      </c>
      <c r="C52" s="30" t="str">
        <f>VLOOKUP(B52,'[1]LISTADO ATM'!$A$2:$B$816,2,0)</f>
        <v xml:space="preserve">ATM Ministerio Fuerzas Armadas I </v>
      </c>
      <c r="D52" s="11" t="s">
        <v>10</v>
      </c>
      <c r="E52" s="14">
        <v>335804500</v>
      </c>
    </row>
    <row r="53" spans="1:5" ht="18" x14ac:dyDescent="0.25">
      <c r="A53" s="10" t="str">
        <f>VLOOKUP(B53,'[1]LISTADO ATM'!$A$2:$C$817,3,0)</f>
        <v>DISTRITO NACIONAL</v>
      </c>
      <c r="B53" s="4">
        <v>671</v>
      </c>
      <c r="C53" s="30" t="str">
        <f>VLOOKUP(B53,'[1]LISTADO ATM'!$A$2:$B$816,2,0)</f>
        <v>ATM Ayuntamiento Sto. Dgo. Norte</v>
      </c>
      <c r="D53" s="11" t="s">
        <v>10</v>
      </c>
      <c r="E53" s="14">
        <v>335804502</v>
      </c>
    </row>
    <row r="54" spans="1:5" ht="18" x14ac:dyDescent="0.25">
      <c r="A54" s="10" t="e">
        <f>VLOOKUP(B54,'[1]LISTADO ATM'!$A$2:$C$817,3,0)</f>
        <v>#N/A</v>
      </c>
      <c r="B54" s="4"/>
      <c r="C54" s="30" t="e">
        <f>VLOOKUP(B54,'[1]LISTADO ATM'!$A$2:$B$816,2,0)</f>
        <v>#N/A</v>
      </c>
      <c r="D54" s="11" t="s">
        <v>10</v>
      </c>
      <c r="E54" s="14"/>
    </row>
    <row r="55" spans="1:5" ht="18.75" thickBot="1" x14ac:dyDescent="0.3">
      <c r="A55" s="12" t="s">
        <v>11</v>
      </c>
      <c r="B55" s="15">
        <f>COUNT(B15:B54)</f>
        <v>39</v>
      </c>
      <c r="C55" s="25"/>
      <c r="D55" s="13"/>
      <c r="E55" s="13"/>
    </row>
    <row r="56" spans="1:5" ht="15.75" thickBot="1" x14ac:dyDescent="0.3">
      <c r="E56" s="9"/>
    </row>
    <row r="57" spans="1:5" ht="18.75" thickBot="1" x14ac:dyDescent="0.3">
      <c r="A57" s="40" t="s">
        <v>17</v>
      </c>
      <c r="B57" s="41"/>
      <c r="C57" s="41"/>
      <c r="D57" s="41"/>
      <c r="E57" s="42"/>
    </row>
    <row r="58" spans="1:5" ht="18" x14ac:dyDescent="0.25">
      <c r="A58" s="2" t="s">
        <v>5</v>
      </c>
      <c r="B58" s="2" t="s">
        <v>6</v>
      </c>
      <c r="C58" s="3" t="s">
        <v>7</v>
      </c>
      <c r="D58" s="3" t="s">
        <v>8</v>
      </c>
      <c r="E58" s="2" t="s">
        <v>9</v>
      </c>
    </row>
    <row r="59" spans="1:5" ht="18" x14ac:dyDescent="0.25">
      <c r="A59" s="10" t="str">
        <f>VLOOKUP(B59,'[1]LISTADO ATM'!$A$2:$C$817,3,0)</f>
        <v>DISTRITO NACIONAL</v>
      </c>
      <c r="B59" s="4">
        <v>627</v>
      </c>
      <c r="C59" s="10" t="str">
        <f>VLOOKUP(B59,'[1]LISTADO ATM'!$A$2:$B$816,2,0)</f>
        <v xml:space="preserve">ATM CAASD </v>
      </c>
      <c r="D59" s="26" t="s">
        <v>15</v>
      </c>
      <c r="E59" s="27">
        <v>335802600</v>
      </c>
    </row>
    <row r="60" spans="1:5" ht="18" x14ac:dyDescent="0.25">
      <c r="A60" s="10" t="str">
        <f>VLOOKUP(B60,'[1]LISTADO ATM'!$A$2:$C$817,3,0)</f>
        <v>DISTRITO NACIONAL</v>
      </c>
      <c r="B60" s="29">
        <v>938</v>
      </c>
      <c r="C60" s="30" t="str">
        <f>VLOOKUP(B60,'[1]LISTADO ATM'!$A$2:$B$816,2,0)</f>
        <v xml:space="preserve">ATM Autobanco Oficina Filadelfia Plaza </v>
      </c>
      <c r="D60" s="26" t="s">
        <v>15</v>
      </c>
      <c r="E60" s="27">
        <v>335803185</v>
      </c>
    </row>
    <row r="61" spans="1:5" ht="18" x14ac:dyDescent="0.25">
      <c r="A61" s="10" t="str">
        <f>VLOOKUP(B61,'[1]LISTADO ATM'!$A$2:$C$817,3,0)</f>
        <v>DISTRITO NACIONAL</v>
      </c>
      <c r="B61" s="4">
        <v>568</v>
      </c>
      <c r="C61" s="30" t="str">
        <f>VLOOKUP(B61,'[1]LISTADO ATM'!$A$2:$B$816,2,0)</f>
        <v xml:space="preserve">ATM Ministerio de Educación </v>
      </c>
      <c r="D61" s="26" t="s">
        <v>15</v>
      </c>
      <c r="E61" s="14">
        <v>335803811</v>
      </c>
    </row>
    <row r="62" spans="1:5" ht="18.75" customHeight="1" x14ac:dyDescent="0.25">
      <c r="A62" s="10" t="str">
        <f>VLOOKUP(B62,'[1]LISTADO ATM'!$A$2:$C$817,3,0)</f>
        <v>DISTRITO NACIONAL</v>
      </c>
      <c r="B62" s="4">
        <v>567</v>
      </c>
      <c r="C62" s="30" t="str">
        <f>VLOOKUP(B62,'[1]LISTADO ATM'!$A$2:$B$816,2,0)</f>
        <v xml:space="preserve">ATM Oficina Máximo Gómez </v>
      </c>
      <c r="D62" s="26" t="s">
        <v>15</v>
      </c>
      <c r="E62" s="14">
        <v>335803928</v>
      </c>
    </row>
    <row r="63" spans="1:5" ht="18" x14ac:dyDescent="0.25">
      <c r="A63" s="10" t="str">
        <f>VLOOKUP(B63,'[1]LISTADO ATM'!$A$2:$C$817,3,0)</f>
        <v>SUR</v>
      </c>
      <c r="B63" s="4">
        <v>537</v>
      </c>
      <c r="C63" s="30" t="str">
        <f>VLOOKUP(B63,'[1]LISTADO ATM'!$A$2:$B$816,2,0)</f>
        <v xml:space="preserve">ATM Estación Texaco Enriquillo (Barahona) </v>
      </c>
      <c r="D63" s="26" t="s">
        <v>15</v>
      </c>
      <c r="E63" s="14">
        <v>335804003</v>
      </c>
    </row>
    <row r="64" spans="1:5" ht="18" x14ac:dyDescent="0.25">
      <c r="A64" s="10" t="str">
        <f>VLOOKUP(B64,'[1]LISTADO ATM'!$A$2:$C$817,3,0)</f>
        <v>SUR</v>
      </c>
      <c r="B64" s="4">
        <v>311</v>
      </c>
      <c r="C64" s="30" t="str">
        <f>VLOOKUP(B64,'[1]LISTADO ATM'!$A$2:$B$816,2,0)</f>
        <v>ATM Plaza Eroski</v>
      </c>
      <c r="D64" s="26" t="s">
        <v>15</v>
      </c>
      <c r="E64" s="14">
        <v>335804332</v>
      </c>
    </row>
    <row r="65" spans="1:5" ht="18" x14ac:dyDescent="0.25">
      <c r="A65" s="10" t="str">
        <f>VLOOKUP(B65,'[1]LISTADO ATM'!$A$2:$C$817,3,0)</f>
        <v>DISTRITO NACIONAL</v>
      </c>
      <c r="B65" s="4">
        <v>558</v>
      </c>
      <c r="C65" s="30" t="str">
        <f>VLOOKUP(B65,'[1]LISTADO ATM'!$A$2:$B$816,2,0)</f>
        <v xml:space="preserve">ATM Base Naval 27 de Febrero (Sans Soucí) </v>
      </c>
      <c r="D65" s="26" t="s">
        <v>15</v>
      </c>
      <c r="E65" s="14">
        <v>335804344</v>
      </c>
    </row>
    <row r="66" spans="1:5" ht="18" x14ac:dyDescent="0.25">
      <c r="A66" s="10" t="str">
        <f>VLOOKUP(B66,'[1]LISTADO ATM'!$A$2:$C$817,3,0)</f>
        <v>DISTRITO NACIONAL</v>
      </c>
      <c r="B66" s="4">
        <v>590</v>
      </c>
      <c r="C66" s="30" t="str">
        <f>VLOOKUP(B66,'[1]LISTADO ATM'!$A$2:$B$816,2,0)</f>
        <v xml:space="preserve">ATM Olé Aut. Las Américas </v>
      </c>
      <c r="D66" s="26" t="s">
        <v>15</v>
      </c>
      <c r="E66" s="14">
        <v>335804357</v>
      </c>
    </row>
    <row r="67" spans="1:5" ht="18" x14ac:dyDescent="0.25">
      <c r="A67" s="10" t="str">
        <f>VLOOKUP(B67,'[1]LISTADO ATM'!$A$2:$C$817,3,0)</f>
        <v>DISTRITO NACIONAL</v>
      </c>
      <c r="B67" s="4">
        <v>710</v>
      </c>
      <c r="C67" s="30" t="str">
        <f>VLOOKUP(B67,'[1]LISTADO ATM'!$A$2:$B$816,2,0)</f>
        <v xml:space="preserve">ATM S/M Soberano </v>
      </c>
      <c r="D67" s="26" t="s">
        <v>15</v>
      </c>
      <c r="E67" s="14">
        <v>335804389</v>
      </c>
    </row>
    <row r="68" spans="1:5" ht="18" x14ac:dyDescent="0.25">
      <c r="A68" s="10" t="str">
        <f>VLOOKUP(B68,'[1]LISTADO ATM'!$A$2:$C$817,3,0)</f>
        <v>DISTRITO NACIONAL</v>
      </c>
      <c r="B68" s="4">
        <v>721</v>
      </c>
      <c r="C68" s="30" t="str">
        <f>VLOOKUP(B68,'[1]LISTADO ATM'!$A$2:$B$816,2,0)</f>
        <v xml:space="preserve">ATM Oficina Charles de Gaulle II </v>
      </c>
      <c r="D68" s="26" t="s">
        <v>15</v>
      </c>
      <c r="E68" s="14" t="s">
        <v>18</v>
      </c>
    </row>
    <row r="69" spans="1:5" ht="18" x14ac:dyDescent="0.25">
      <c r="A69" s="10" t="str">
        <f>VLOOKUP(B69,'[1]LISTADO ATM'!$A$2:$C$817,3,0)</f>
        <v>DISTRITO NACIONAL</v>
      </c>
      <c r="B69" s="4">
        <v>883</v>
      </c>
      <c r="C69" s="30" t="str">
        <f>VLOOKUP(B69,'[1]LISTADO ATM'!$A$2:$B$816,2,0)</f>
        <v xml:space="preserve">ATM Oficina Filadelfia Plaza </v>
      </c>
      <c r="D69" s="26" t="s">
        <v>15</v>
      </c>
      <c r="E69" s="14">
        <v>335804409</v>
      </c>
    </row>
    <row r="70" spans="1:5" ht="18" x14ac:dyDescent="0.25">
      <c r="A70" s="10" t="str">
        <f>VLOOKUP(B70,'[1]LISTADO ATM'!$A$2:$C$817,3,0)</f>
        <v>DISTRITO NACIONAL</v>
      </c>
      <c r="B70" s="4">
        <v>302</v>
      </c>
      <c r="C70" s="30" t="str">
        <f>VLOOKUP(B70,'[1]LISTADO ATM'!$A$2:$B$816,2,0)</f>
        <v xml:space="preserve">ATM S/M Aprezio Los Mameyes  </v>
      </c>
      <c r="D70" s="26" t="s">
        <v>15</v>
      </c>
      <c r="E70" s="14">
        <v>335804465</v>
      </c>
    </row>
    <row r="71" spans="1:5" ht="18" x14ac:dyDescent="0.25">
      <c r="A71" s="10" t="str">
        <f>VLOOKUP(B71,'[1]LISTADO ATM'!$A$2:$C$817,3,0)</f>
        <v>DISTRITO NACIONAL</v>
      </c>
      <c r="B71" s="4">
        <v>548</v>
      </c>
      <c r="C71" s="30" t="str">
        <f>VLOOKUP(B71,'[1]LISTADO ATM'!$A$2:$B$816,2,0)</f>
        <v xml:space="preserve">ATM AMET </v>
      </c>
      <c r="D71" s="26" t="s">
        <v>15</v>
      </c>
      <c r="E71" s="27">
        <v>335804467</v>
      </c>
    </row>
    <row r="72" spans="1:5" ht="18" x14ac:dyDescent="0.25">
      <c r="A72" s="10" t="str">
        <f>VLOOKUP(B72,'[1]LISTADO ATM'!$A$2:$C$817,3,0)</f>
        <v>DISTRITO NACIONAL</v>
      </c>
      <c r="B72" s="4">
        <v>826</v>
      </c>
      <c r="C72" s="30" t="str">
        <f>VLOOKUP(B72,'[1]LISTADO ATM'!$A$2:$B$816,2,0)</f>
        <v xml:space="preserve">ATM Oficina Diamond Plaza II </v>
      </c>
      <c r="D72" s="26" t="s">
        <v>15</v>
      </c>
      <c r="E72" s="14">
        <v>335804474</v>
      </c>
    </row>
    <row r="73" spans="1:5" ht="18" x14ac:dyDescent="0.25">
      <c r="A73" s="10" t="str">
        <f>VLOOKUP(B73,'[1]LISTADO ATM'!$A$2:$C$817,3,0)</f>
        <v>DISTRITO NACIONAL</v>
      </c>
      <c r="B73" s="4">
        <v>238</v>
      </c>
      <c r="C73" s="30" t="str">
        <f>VLOOKUP(B73,'[1]LISTADO ATM'!$A$2:$B$816,2,0)</f>
        <v xml:space="preserve">ATM Multicentro La Sirena Charles de Gaulle </v>
      </c>
      <c r="D73" s="26" t="s">
        <v>15</v>
      </c>
      <c r="E73" s="14">
        <v>335804481</v>
      </c>
    </row>
    <row r="74" spans="1:5" ht="18" x14ac:dyDescent="0.25">
      <c r="A74" s="10" t="str">
        <f>VLOOKUP(B74,'[1]LISTADO ATM'!$A$2:$C$817,3,0)</f>
        <v>NORTE</v>
      </c>
      <c r="B74" s="4">
        <v>987</v>
      </c>
      <c r="C74" s="30" t="str">
        <f>VLOOKUP(B74,'[1]LISTADO ATM'!$A$2:$B$816,2,0)</f>
        <v xml:space="preserve">ATM S/M Jumbo (Moca) </v>
      </c>
      <c r="D74" s="26" t="s">
        <v>15</v>
      </c>
      <c r="E74" s="14">
        <v>335804416</v>
      </c>
    </row>
    <row r="75" spans="1:5" ht="18" x14ac:dyDescent="0.25">
      <c r="A75" s="10" t="str">
        <f>VLOOKUP(B75,'[1]LISTADO ATM'!$A$2:$C$817,3,0)</f>
        <v>ESTE</v>
      </c>
      <c r="B75" s="4">
        <v>630</v>
      </c>
      <c r="C75" s="30" t="str">
        <f>VLOOKUP(B75,'[1]LISTADO ATM'!$A$2:$B$816,2,0)</f>
        <v xml:space="preserve">ATM Oficina Plaza Zaglul (SPM) </v>
      </c>
      <c r="D75" s="26" t="s">
        <v>15</v>
      </c>
      <c r="E75" s="14">
        <v>335804501</v>
      </c>
    </row>
    <row r="76" spans="1:5" ht="18" x14ac:dyDescent="0.25">
      <c r="A76" s="10" t="e">
        <f>VLOOKUP(B76,'[1]LISTADO ATM'!$A$2:$C$817,3,0)</f>
        <v>#N/A</v>
      </c>
      <c r="B76" s="4"/>
      <c r="C76" s="30" t="e">
        <f>VLOOKUP(B76,'[1]LISTADO ATM'!$A$2:$B$816,2,0)</f>
        <v>#N/A</v>
      </c>
      <c r="D76" s="26" t="s">
        <v>15</v>
      </c>
      <c r="E76" s="14"/>
    </row>
    <row r="77" spans="1:5" ht="18.75" thickBot="1" x14ac:dyDescent="0.3">
      <c r="A77" s="7" t="s">
        <v>11</v>
      </c>
      <c r="B77" s="15">
        <f>COUNT(B59:B76)</f>
        <v>17</v>
      </c>
      <c r="C77" s="25"/>
      <c r="D77" s="5"/>
      <c r="E77" s="6"/>
    </row>
    <row r="78" spans="1:5" ht="15.75" thickBot="1" x14ac:dyDescent="0.3">
      <c r="E78" s="9"/>
    </row>
    <row r="79" spans="1:5" ht="18.75" thickBot="1" x14ac:dyDescent="0.3">
      <c r="A79" s="46" t="s">
        <v>12</v>
      </c>
      <c r="B79" s="47"/>
      <c r="E79" s="9"/>
    </row>
    <row r="80" spans="1:5" ht="18.75" thickBot="1" x14ac:dyDescent="0.3">
      <c r="A80" s="48">
        <f>+B55+B77</f>
        <v>56</v>
      </c>
      <c r="B80" s="49"/>
      <c r="E80" s="9"/>
    </row>
    <row r="81" spans="1:5" ht="15.75" thickBot="1" x14ac:dyDescent="0.3">
      <c r="E81" s="9"/>
    </row>
    <row r="82" spans="1:5" ht="18.75" thickBot="1" x14ac:dyDescent="0.3">
      <c r="A82" s="40" t="s">
        <v>13</v>
      </c>
      <c r="B82" s="41"/>
      <c r="C82" s="41"/>
      <c r="D82" s="41"/>
      <c r="E82" s="42"/>
    </row>
    <row r="83" spans="1:5" ht="18" x14ac:dyDescent="0.25">
      <c r="A83" s="17" t="s">
        <v>5</v>
      </c>
      <c r="B83" s="17" t="s">
        <v>6</v>
      </c>
      <c r="C83" s="8" t="s">
        <v>7</v>
      </c>
      <c r="D83" s="50" t="s">
        <v>8</v>
      </c>
      <c r="E83" s="51"/>
    </row>
    <row r="84" spans="1:5" ht="18" x14ac:dyDescent="0.25">
      <c r="A84" s="4" t="str">
        <f>VLOOKUP(B84,'[1]LISTADO ATM'!$A$2:$C$817,3,0)</f>
        <v>DISTRITO NACIONAL</v>
      </c>
      <c r="B84" s="4">
        <v>701</v>
      </c>
      <c r="C84" s="10" t="str">
        <f>VLOOKUP(B84,'[1]LISTADO ATM'!$A$2:$B$816,2,0)</f>
        <v>ATM Autoservicio Los Alcarrizos</v>
      </c>
      <c r="D84" s="31" t="s">
        <v>14</v>
      </c>
      <c r="E84" s="32"/>
    </row>
    <row r="85" spans="1:5" ht="18" x14ac:dyDescent="0.25">
      <c r="A85" s="4" t="str">
        <f>VLOOKUP(B85,'[1]LISTADO ATM'!$A$2:$C$817,3,0)</f>
        <v>SUR</v>
      </c>
      <c r="B85" s="4">
        <v>33</v>
      </c>
      <c r="C85" s="10" t="str">
        <f>VLOOKUP(B85,'[1]LISTADO ATM'!$A$2:$B$816,2,0)</f>
        <v xml:space="preserve">ATM UNP Juan de Herrera </v>
      </c>
      <c r="D85" s="31" t="s">
        <v>14</v>
      </c>
      <c r="E85" s="32"/>
    </row>
    <row r="86" spans="1:5" ht="18" x14ac:dyDescent="0.25">
      <c r="A86" s="4" t="str">
        <f>VLOOKUP(B86,'[1]LISTADO ATM'!$A$2:$C$817,3,0)</f>
        <v>SUR</v>
      </c>
      <c r="B86" s="4">
        <v>89</v>
      </c>
      <c r="C86" s="10" t="str">
        <f>VLOOKUP(B86,'[1]LISTADO ATM'!$A$2:$B$816,2,0)</f>
        <v xml:space="preserve">ATM UNP El Cercado (San Juan) </v>
      </c>
      <c r="D86" s="31" t="s">
        <v>14</v>
      </c>
      <c r="E86" s="32"/>
    </row>
    <row r="87" spans="1:5" ht="18" x14ac:dyDescent="0.25">
      <c r="A87" s="4" t="str">
        <f>VLOOKUP(B87,'[1]LISTADO ATM'!$A$2:$C$817,3,0)</f>
        <v>ESTE</v>
      </c>
      <c r="B87" s="4">
        <v>631</v>
      </c>
      <c r="C87" s="10" t="str">
        <f>VLOOKUP(B87,'[1]LISTADO ATM'!$A$2:$B$816,2,0)</f>
        <v xml:space="preserve">ATM ASOCODEQUI (San Pedro) </v>
      </c>
      <c r="D87" s="31" t="s">
        <v>14</v>
      </c>
      <c r="E87" s="32"/>
    </row>
    <row r="88" spans="1:5" ht="18" x14ac:dyDescent="0.25">
      <c r="A88" s="4" t="str">
        <f>VLOOKUP(B88,'[1]LISTADO ATM'!$A$2:$C$817,3,0)</f>
        <v>ESTE</v>
      </c>
      <c r="B88" s="4">
        <v>776</v>
      </c>
      <c r="C88" s="10" t="str">
        <f>VLOOKUP(B88,'[1]LISTADO ATM'!$A$2:$B$816,2,0)</f>
        <v xml:space="preserve">ATM Oficina Monte Plata </v>
      </c>
      <c r="D88" s="31" t="s">
        <v>14</v>
      </c>
      <c r="E88" s="32"/>
    </row>
    <row r="89" spans="1:5" ht="18" x14ac:dyDescent="0.25">
      <c r="A89" s="4" t="str">
        <f>VLOOKUP(B89,'[1]LISTADO ATM'!$A$2:$C$817,3,0)</f>
        <v>NORTE</v>
      </c>
      <c r="B89" s="4">
        <v>396</v>
      </c>
      <c r="C89" s="10" t="str">
        <f>VLOOKUP(B89,'[1]LISTADO ATM'!$A$2:$B$816,2,0)</f>
        <v xml:space="preserve">ATM Oficina Plaza Ulloa (La Fuente) </v>
      </c>
      <c r="D89" s="31" t="s">
        <v>14</v>
      </c>
      <c r="E89" s="32"/>
    </row>
    <row r="90" spans="1:5" ht="18" x14ac:dyDescent="0.25">
      <c r="A90" s="4" t="str">
        <f>VLOOKUP(B90,'[1]LISTADO ATM'!$A$2:$C$817,3,0)</f>
        <v>NORTE</v>
      </c>
      <c r="B90" s="4">
        <v>277</v>
      </c>
      <c r="C90" s="10" t="str">
        <f>VLOOKUP(B90,'[1]LISTADO ATM'!$A$2:$B$816,2,0)</f>
        <v xml:space="preserve">ATM Oficina Duarte (Santiago) </v>
      </c>
      <c r="D90" s="31" t="s">
        <v>14</v>
      </c>
      <c r="E90" s="32"/>
    </row>
    <row r="91" spans="1:5" ht="18" x14ac:dyDescent="0.25">
      <c r="A91" s="4" t="str">
        <f>VLOOKUP(B91,'[1]LISTADO ATM'!$A$2:$C$817,3,0)</f>
        <v>DISTRITO NACIONAL</v>
      </c>
      <c r="B91" s="4">
        <v>139</v>
      </c>
      <c r="C91" s="10" t="str">
        <f>VLOOKUP(B91,'[1]LISTADO ATM'!$A$2:$B$816,2,0)</f>
        <v xml:space="preserve">ATM Oficina Plaza Lama Zona Oriental I </v>
      </c>
      <c r="D91" s="31" t="s">
        <v>14</v>
      </c>
      <c r="E91" s="32"/>
    </row>
    <row r="92" spans="1:5" ht="18" x14ac:dyDescent="0.25">
      <c r="A92" s="4" t="str">
        <f>VLOOKUP(B92,'[1]LISTADO ATM'!$A$2:$C$817,3,0)</f>
        <v>DISTRITO NACIONAL</v>
      </c>
      <c r="B92" s="4">
        <v>359</v>
      </c>
      <c r="C92" s="10" t="str">
        <f>VLOOKUP(B92,'[1]LISTADO ATM'!$A$2:$B$816,2,0)</f>
        <v>ATM S/M Bravo Ozama</v>
      </c>
      <c r="D92" s="31" t="s">
        <v>14</v>
      </c>
      <c r="E92" s="32"/>
    </row>
    <row r="93" spans="1:5" ht="18" x14ac:dyDescent="0.25">
      <c r="A93" s="4" t="str">
        <f>VLOOKUP(B93,'[1]LISTADO ATM'!$A$2:$C$817,3,0)</f>
        <v>DISTRITO NACIONAL</v>
      </c>
      <c r="B93" s="4">
        <v>31</v>
      </c>
      <c r="C93" s="10" t="str">
        <f>VLOOKUP(B93,'[1]LISTADO ATM'!$A$2:$B$816,2,0)</f>
        <v xml:space="preserve">ATM Oficina San Martín I </v>
      </c>
      <c r="D93" s="31" t="s">
        <v>14</v>
      </c>
      <c r="E93" s="32"/>
    </row>
    <row r="94" spans="1:5" ht="18" x14ac:dyDescent="0.25">
      <c r="A94" s="4" t="str">
        <f>VLOOKUP(B94,'[1]LISTADO ATM'!$A$2:$C$817,3,0)</f>
        <v>DISTRITO NACIONAL</v>
      </c>
      <c r="B94" s="4">
        <v>391</v>
      </c>
      <c r="C94" s="10" t="str">
        <f>VLOOKUP(B94,'[1]LISTADO ATM'!$A$2:$B$816,2,0)</f>
        <v xml:space="preserve">ATM S/M Jumbo Luperón </v>
      </c>
      <c r="D94" s="31" t="s">
        <v>14</v>
      </c>
      <c r="E94" s="32"/>
    </row>
    <row r="95" spans="1:5" ht="18" x14ac:dyDescent="0.25">
      <c r="A95" s="4" t="str">
        <f>VLOOKUP(B95,'[1]LISTADO ATM'!$A$2:$C$817,3,0)</f>
        <v>DISTRITO NACIONAL</v>
      </c>
      <c r="B95" s="4">
        <v>449</v>
      </c>
      <c r="C95" s="10" t="str">
        <f>VLOOKUP(B95,'[1]LISTADO ATM'!$A$2:$B$816,2,0)</f>
        <v>ATM Autobanco Lope de Vega II</v>
      </c>
      <c r="D95" s="31" t="s">
        <v>14</v>
      </c>
      <c r="E95" s="32"/>
    </row>
    <row r="96" spans="1:5" ht="18" x14ac:dyDescent="0.25">
      <c r="A96" s="4" t="str">
        <f>VLOOKUP(B96,'[1]LISTADO ATM'!$A$2:$C$817,3,0)</f>
        <v>SUR</v>
      </c>
      <c r="B96" s="4">
        <v>616</v>
      </c>
      <c r="C96" s="10" t="str">
        <f>VLOOKUP(B96,'[1]LISTADO ATM'!$A$2:$B$816,2,0)</f>
        <v xml:space="preserve">ATM 5ta. Brigada Barahona </v>
      </c>
      <c r="D96" s="31" t="s">
        <v>14</v>
      </c>
      <c r="E96" s="32"/>
    </row>
    <row r="97" spans="1:5" ht="18" x14ac:dyDescent="0.25">
      <c r="A97" s="4" t="str">
        <f>VLOOKUP(B97,'[1]LISTADO ATM'!$A$2:$C$817,3,0)</f>
        <v>DISTRITO NACIONAL</v>
      </c>
      <c r="B97" s="4">
        <v>620</v>
      </c>
      <c r="C97" s="10" t="str">
        <f>VLOOKUP(B97,'[1]LISTADO ATM'!$A$2:$B$816,2,0)</f>
        <v xml:space="preserve">ATM Ministerio de Medio Ambiente </v>
      </c>
      <c r="D97" s="31" t="s">
        <v>14</v>
      </c>
      <c r="E97" s="32"/>
    </row>
    <row r="98" spans="1:5" ht="18" x14ac:dyDescent="0.25">
      <c r="A98" s="4" t="str">
        <f>VLOOKUP(B98,'[1]LISTADO ATM'!$A$2:$C$817,3,0)</f>
        <v>NORTE</v>
      </c>
      <c r="B98" s="4">
        <v>632</v>
      </c>
      <c r="C98" s="10" t="str">
        <f>VLOOKUP(B98,'[1]LISTADO ATM'!$A$2:$B$816,2,0)</f>
        <v xml:space="preserve">ATM Autobanco Gurabo </v>
      </c>
      <c r="D98" s="31" t="s">
        <v>14</v>
      </c>
      <c r="E98" s="32"/>
    </row>
    <row r="99" spans="1:5" ht="18" x14ac:dyDescent="0.25">
      <c r="A99" s="4" t="str">
        <f>VLOOKUP(B99,'[1]LISTADO ATM'!$A$2:$C$817,3,0)</f>
        <v>ESTE</v>
      </c>
      <c r="B99" s="4">
        <v>673</v>
      </c>
      <c r="C99" s="10" t="str">
        <f>VLOOKUP(B99,'[1]LISTADO ATM'!$A$2:$B$816,2,0)</f>
        <v>ATM Clínica Dr. Cruz Jiminián</v>
      </c>
      <c r="D99" s="31" t="s">
        <v>14</v>
      </c>
      <c r="E99" s="32"/>
    </row>
    <row r="100" spans="1:5" ht="18" x14ac:dyDescent="0.25">
      <c r="A100" s="4" t="str">
        <f>VLOOKUP(B100,'[1]LISTADO ATM'!$A$2:$C$817,3,0)</f>
        <v>NORTE</v>
      </c>
      <c r="B100" s="4">
        <v>862</v>
      </c>
      <c r="C100" s="10" t="str">
        <f>VLOOKUP(B100,'[1]LISTADO ATM'!$A$2:$B$816,2,0)</f>
        <v xml:space="preserve">ATM S/M Doble A (Sabaneta) </v>
      </c>
      <c r="D100" s="31" t="s">
        <v>14</v>
      </c>
      <c r="E100" s="32"/>
    </row>
    <row r="101" spans="1:5" ht="18" x14ac:dyDescent="0.25">
      <c r="A101" s="4" t="str">
        <f>VLOOKUP(B101,'[1]LISTADO ATM'!$A$2:$C$817,3,0)</f>
        <v>NORTE</v>
      </c>
      <c r="B101" s="4">
        <v>157</v>
      </c>
      <c r="C101" s="10" t="str">
        <f>VLOOKUP(B101,'[1]LISTADO ATM'!$A$2:$B$816,2,0)</f>
        <v xml:space="preserve">ATM Oficina Samaná </v>
      </c>
      <c r="D101" s="31" t="s">
        <v>14</v>
      </c>
      <c r="E101" s="32"/>
    </row>
    <row r="102" spans="1:5" ht="18" x14ac:dyDescent="0.25">
      <c r="A102" s="4" t="e">
        <f>VLOOKUP(B102,'[1]LISTADO ATM'!$A$2:$C$817,3,0)</f>
        <v>#N/A</v>
      </c>
      <c r="B102" s="4">
        <v>600</v>
      </c>
      <c r="C102" s="10" t="e">
        <f>VLOOKUP(B102,'[1]LISTADO ATM'!$A$2:$B$816,2,0)</f>
        <v>#N/A</v>
      </c>
      <c r="D102" s="31" t="s">
        <v>21</v>
      </c>
      <c r="E102" s="32"/>
    </row>
    <row r="103" spans="1:5" ht="18" x14ac:dyDescent="0.25">
      <c r="A103" s="4" t="str">
        <f>VLOOKUP(B103,'[1]LISTADO ATM'!$A$2:$C$817,3,0)</f>
        <v>NORTE</v>
      </c>
      <c r="B103" s="4">
        <v>716</v>
      </c>
      <c r="C103" s="10" t="str">
        <f>VLOOKUP(B103,'[1]LISTADO ATM'!$A$2:$B$816,2,0)</f>
        <v xml:space="preserve">ATM Oficina Zona Franca (Santiago) </v>
      </c>
      <c r="D103" s="31" t="s">
        <v>14</v>
      </c>
      <c r="E103" s="32"/>
    </row>
    <row r="104" spans="1:5" ht="18" x14ac:dyDescent="0.25">
      <c r="A104" s="4" t="str">
        <f>VLOOKUP(B104,'[1]LISTADO ATM'!$A$2:$C$817,3,0)</f>
        <v>SUR</v>
      </c>
      <c r="B104" s="4">
        <v>751</v>
      </c>
      <c r="C104" s="10" t="str">
        <f>VLOOKUP(B104,'[1]LISTADO ATM'!$A$2:$B$816,2,0)</f>
        <v>ATM Eco Petroleo Camilo</v>
      </c>
      <c r="D104" s="31" t="s">
        <v>14</v>
      </c>
      <c r="E104" s="32"/>
    </row>
    <row r="105" spans="1:5" ht="18" x14ac:dyDescent="0.25">
      <c r="A105" s="4" t="str">
        <f>VLOOKUP(B105,'[1]LISTADO ATM'!$A$2:$C$817,3,0)</f>
        <v>NORTE</v>
      </c>
      <c r="B105" s="4">
        <v>910</v>
      </c>
      <c r="C105" s="10" t="str">
        <f>VLOOKUP(B105,'[1]LISTADO ATM'!$A$2:$B$816,2,0)</f>
        <v xml:space="preserve">ATM Oficina El Sol II (Santiago) </v>
      </c>
      <c r="D105" s="31" t="s">
        <v>21</v>
      </c>
      <c r="E105" s="32"/>
    </row>
    <row r="106" spans="1:5" ht="18" x14ac:dyDescent="0.25">
      <c r="A106" s="4" t="str">
        <f>VLOOKUP(B106,'[1]LISTADO ATM'!$A$2:$C$817,3,0)</f>
        <v>DISTRITO NACIONAL</v>
      </c>
      <c r="B106" s="4">
        <v>957</v>
      </c>
      <c r="C106" s="10" t="str">
        <f>VLOOKUP(B106,'[1]LISTADO ATM'!$A$2:$B$816,2,0)</f>
        <v xml:space="preserve">ATM Oficina Venezuela </v>
      </c>
      <c r="D106" s="31" t="s">
        <v>14</v>
      </c>
      <c r="E106" s="32"/>
    </row>
    <row r="107" spans="1:5" ht="18.75" thickBot="1" x14ac:dyDescent="0.3">
      <c r="A107" s="7" t="s">
        <v>11</v>
      </c>
      <c r="B107" s="15">
        <f>COUNT(B84:B106)</f>
        <v>23</v>
      </c>
      <c r="C107" s="25"/>
      <c r="D107" s="37"/>
      <c r="E107" s="52"/>
    </row>
  </sheetData>
  <mergeCells count="34">
    <mergeCell ref="D98:E98"/>
    <mergeCell ref="D99:E99"/>
    <mergeCell ref="D91:E91"/>
    <mergeCell ref="D92:E92"/>
    <mergeCell ref="D93:E93"/>
    <mergeCell ref="D94:E94"/>
    <mergeCell ref="D97:E97"/>
    <mergeCell ref="D90:E90"/>
    <mergeCell ref="D107:E107"/>
    <mergeCell ref="D87:E87"/>
    <mergeCell ref="D88:E88"/>
    <mergeCell ref="D89:E89"/>
    <mergeCell ref="D95:E95"/>
    <mergeCell ref="D104:E104"/>
    <mergeCell ref="D105:E105"/>
    <mergeCell ref="D96:E96"/>
    <mergeCell ref="D84:E84"/>
    <mergeCell ref="D85:E85"/>
    <mergeCell ref="D86:E86"/>
    <mergeCell ref="A79:B79"/>
    <mergeCell ref="A80:B80"/>
    <mergeCell ref="A82:E82"/>
    <mergeCell ref="D83:E83"/>
    <mergeCell ref="A1:E1"/>
    <mergeCell ref="A7:E7"/>
    <mergeCell ref="C11:E11"/>
    <mergeCell ref="A13:E13"/>
    <mergeCell ref="A57:E57"/>
    <mergeCell ref="A2:E2"/>
    <mergeCell ref="D100:E100"/>
    <mergeCell ref="D101:E101"/>
    <mergeCell ref="D102:E102"/>
    <mergeCell ref="D106:E106"/>
    <mergeCell ref="D103:E103"/>
  </mergeCells>
  <phoneticPr fontId="11" type="noConversion"/>
  <conditionalFormatting sqref="B107:B1048576 B55:B57 B59:B63 B71 B1:B7 B77:B82 B10:B13">
    <cfRule type="duplicateValues" dxfId="206" priority="559"/>
  </conditionalFormatting>
  <conditionalFormatting sqref="E107:E1048576 E77:E83 E55:E57 E1:E7 E11:E13">
    <cfRule type="duplicateValues" dxfId="205" priority="583"/>
  </conditionalFormatting>
  <conditionalFormatting sqref="E84">
    <cfRule type="duplicateValues" dxfId="204" priority="437"/>
  </conditionalFormatting>
  <conditionalFormatting sqref="E84">
    <cfRule type="duplicateValues" dxfId="203" priority="436"/>
  </conditionalFormatting>
  <conditionalFormatting sqref="E38">
    <cfRule type="duplicateValues" dxfId="202" priority="1634"/>
  </conditionalFormatting>
  <conditionalFormatting sqref="E86">
    <cfRule type="duplicateValues" dxfId="201" priority="348"/>
  </conditionalFormatting>
  <conditionalFormatting sqref="E86">
    <cfRule type="duplicateValues" dxfId="200" priority="347"/>
  </conditionalFormatting>
  <conditionalFormatting sqref="E59">
    <cfRule type="duplicateValues" dxfId="199" priority="1763"/>
  </conditionalFormatting>
  <conditionalFormatting sqref="E85">
    <cfRule type="duplicateValues" dxfId="198" priority="344"/>
  </conditionalFormatting>
  <conditionalFormatting sqref="E85">
    <cfRule type="duplicateValues" dxfId="197" priority="343"/>
  </conditionalFormatting>
  <conditionalFormatting sqref="E71">
    <cfRule type="duplicateValues" dxfId="196" priority="279"/>
  </conditionalFormatting>
  <conditionalFormatting sqref="E71">
    <cfRule type="duplicateValues" dxfId="195" priority="280"/>
  </conditionalFormatting>
  <conditionalFormatting sqref="E71">
    <cfRule type="duplicateValues" dxfId="194" priority="281"/>
    <cfRule type="duplicateValues" dxfId="193" priority="282"/>
    <cfRule type="duplicateValues" dxfId="192" priority="283"/>
  </conditionalFormatting>
  <conditionalFormatting sqref="E71">
    <cfRule type="duplicateValues" dxfId="191" priority="284"/>
    <cfRule type="duplicateValues" dxfId="190" priority="285"/>
  </conditionalFormatting>
  <conditionalFormatting sqref="E107:E1048576 E55:E59 E1:E7 E77:E83 E10:E13">
    <cfRule type="duplicateValues" dxfId="189" priority="2973"/>
  </conditionalFormatting>
  <conditionalFormatting sqref="E10">
    <cfRule type="duplicateValues" dxfId="188" priority="2981"/>
  </conditionalFormatting>
  <conditionalFormatting sqref="E61">
    <cfRule type="duplicateValues" dxfId="187" priority="246"/>
  </conditionalFormatting>
  <conditionalFormatting sqref="E61">
    <cfRule type="duplicateValues" dxfId="186" priority="247"/>
    <cfRule type="duplicateValues" dxfId="185" priority="248"/>
    <cfRule type="duplicateValues" dxfId="184" priority="249"/>
  </conditionalFormatting>
  <conditionalFormatting sqref="E61">
    <cfRule type="duplicateValues" dxfId="183" priority="250"/>
    <cfRule type="duplicateValues" dxfId="182" priority="251"/>
  </conditionalFormatting>
  <conditionalFormatting sqref="E18">
    <cfRule type="duplicateValues" dxfId="181" priority="226"/>
  </conditionalFormatting>
  <conditionalFormatting sqref="E18">
    <cfRule type="duplicateValues" dxfId="180" priority="227"/>
    <cfRule type="duplicateValues" dxfId="179" priority="228"/>
    <cfRule type="duplicateValues" dxfId="178" priority="229"/>
  </conditionalFormatting>
  <conditionalFormatting sqref="E18">
    <cfRule type="duplicateValues" dxfId="177" priority="230"/>
    <cfRule type="duplicateValues" dxfId="176" priority="231"/>
  </conditionalFormatting>
  <conditionalFormatting sqref="E62">
    <cfRule type="duplicateValues" dxfId="175" priority="220"/>
  </conditionalFormatting>
  <conditionalFormatting sqref="E62">
    <cfRule type="duplicateValues" dxfId="174" priority="221"/>
    <cfRule type="duplicateValues" dxfId="173" priority="222"/>
    <cfRule type="duplicateValues" dxfId="172" priority="223"/>
  </conditionalFormatting>
  <conditionalFormatting sqref="E62">
    <cfRule type="duplicateValues" dxfId="171" priority="224"/>
    <cfRule type="duplicateValues" dxfId="170" priority="225"/>
  </conditionalFormatting>
  <conditionalFormatting sqref="E87:E94">
    <cfRule type="duplicateValues" dxfId="169" priority="4709"/>
  </conditionalFormatting>
  <conditionalFormatting sqref="E103">
    <cfRule type="duplicateValues" dxfId="168" priority="200"/>
  </conditionalFormatting>
  <conditionalFormatting sqref="B38">
    <cfRule type="duplicateValues" dxfId="167" priority="5557"/>
  </conditionalFormatting>
  <conditionalFormatting sqref="E15">
    <cfRule type="duplicateValues" dxfId="166" priority="198"/>
  </conditionalFormatting>
  <conditionalFormatting sqref="E15">
    <cfRule type="duplicateValues" dxfId="165" priority="199"/>
  </conditionalFormatting>
  <conditionalFormatting sqref="E16">
    <cfRule type="duplicateValues" dxfId="164" priority="196"/>
  </conditionalFormatting>
  <conditionalFormatting sqref="E16">
    <cfRule type="duplicateValues" dxfId="163" priority="197"/>
  </conditionalFormatting>
  <conditionalFormatting sqref="E19:E22">
    <cfRule type="duplicateValues" dxfId="162" priority="190"/>
  </conditionalFormatting>
  <conditionalFormatting sqref="E19:E22">
    <cfRule type="duplicateValues" dxfId="161" priority="191"/>
    <cfRule type="duplicateValues" dxfId="160" priority="192"/>
    <cfRule type="duplicateValues" dxfId="159" priority="193"/>
  </conditionalFormatting>
  <conditionalFormatting sqref="E19:E22">
    <cfRule type="duplicateValues" dxfId="158" priority="194"/>
    <cfRule type="duplicateValues" dxfId="157" priority="195"/>
  </conditionalFormatting>
  <conditionalFormatting sqref="E107:E1048576 E38 E1:E7 E77:E86 E55:E60 E10:E13">
    <cfRule type="duplicateValues" dxfId="156" priority="5748"/>
  </conditionalFormatting>
  <conditionalFormatting sqref="E60">
    <cfRule type="duplicateValues" dxfId="155" priority="5786"/>
  </conditionalFormatting>
  <conditionalFormatting sqref="E60">
    <cfRule type="duplicateValues" dxfId="154" priority="5791"/>
    <cfRule type="duplicateValues" dxfId="153" priority="5792"/>
    <cfRule type="duplicateValues" dxfId="152" priority="5793"/>
  </conditionalFormatting>
  <conditionalFormatting sqref="E60">
    <cfRule type="duplicateValues" dxfId="151" priority="5806"/>
    <cfRule type="duplicateValues" dxfId="150" priority="5807"/>
  </conditionalFormatting>
  <conditionalFormatting sqref="B15:B26 B37">
    <cfRule type="duplicateValues" dxfId="149" priority="5862"/>
  </conditionalFormatting>
  <conditionalFormatting sqref="B71 B60:B63">
    <cfRule type="duplicateValues" dxfId="148" priority="5969"/>
  </conditionalFormatting>
  <conditionalFormatting sqref="E23">
    <cfRule type="duplicateValues" dxfId="147" priority="165"/>
  </conditionalFormatting>
  <conditionalFormatting sqref="E23">
    <cfRule type="duplicateValues" dxfId="146" priority="166"/>
    <cfRule type="duplicateValues" dxfId="145" priority="167"/>
    <cfRule type="duplicateValues" dxfId="144" priority="168"/>
  </conditionalFormatting>
  <conditionalFormatting sqref="E23">
    <cfRule type="duplicateValues" dxfId="143" priority="169"/>
    <cfRule type="duplicateValues" dxfId="142" priority="170"/>
  </conditionalFormatting>
  <conditionalFormatting sqref="E24:E25">
    <cfRule type="duplicateValues" dxfId="141" priority="159"/>
  </conditionalFormatting>
  <conditionalFormatting sqref="E24:E25">
    <cfRule type="duplicateValues" dxfId="140" priority="160"/>
    <cfRule type="duplicateValues" dxfId="139" priority="161"/>
    <cfRule type="duplicateValues" dxfId="138" priority="162"/>
  </conditionalFormatting>
  <conditionalFormatting sqref="E24:E25">
    <cfRule type="duplicateValues" dxfId="137" priority="163"/>
    <cfRule type="duplicateValues" dxfId="136" priority="164"/>
  </conditionalFormatting>
  <conditionalFormatting sqref="B26">
    <cfRule type="duplicateValues" dxfId="135" priority="152"/>
  </conditionalFormatting>
  <conditionalFormatting sqref="B26">
    <cfRule type="duplicateValues" dxfId="134" priority="153"/>
  </conditionalFormatting>
  <conditionalFormatting sqref="E26">
    <cfRule type="duplicateValues" dxfId="133" priority="146"/>
  </conditionalFormatting>
  <conditionalFormatting sqref="E26">
    <cfRule type="duplicateValues" dxfId="132" priority="147"/>
    <cfRule type="duplicateValues" dxfId="131" priority="148"/>
    <cfRule type="duplicateValues" dxfId="130" priority="149"/>
  </conditionalFormatting>
  <conditionalFormatting sqref="E26">
    <cfRule type="duplicateValues" dxfId="129" priority="150"/>
    <cfRule type="duplicateValues" dxfId="128" priority="151"/>
  </conditionalFormatting>
  <conditionalFormatting sqref="B27">
    <cfRule type="duplicateValues" dxfId="127" priority="144"/>
  </conditionalFormatting>
  <conditionalFormatting sqref="B27">
    <cfRule type="duplicateValues" dxfId="126" priority="145"/>
  </conditionalFormatting>
  <conditionalFormatting sqref="B27">
    <cfRule type="duplicateValues" dxfId="125" priority="142"/>
  </conditionalFormatting>
  <conditionalFormatting sqref="B27">
    <cfRule type="duplicateValues" dxfId="124" priority="143"/>
  </conditionalFormatting>
  <conditionalFormatting sqref="E27">
    <cfRule type="duplicateValues" dxfId="123" priority="136"/>
  </conditionalFormatting>
  <conditionalFormatting sqref="E27">
    <cfRule type="duplicateValues" dxfId="122" priority="137"/>
    <cfRule type="duplicateValues" dxfId="121" priority="138"/>
    <cfRule type="duplicateValues" dxfId="120" priority="139"/>
  </conditionalFormatting>
  <conditionalFormatting sqref="E27">
    <cfRule type="duplicateValues" dxfId="119" priority="140"/>
    <cfRule type="duplicateValues" dxfId="118" priority="141"/>
  </conditionalFormatting>
  <conditionalFormatting sqref="B28">
    <cfRule type="duplicateValues" dxfId="117" priority="134"/>
  </conditionalFormatting>
  <conditionalFormatting sqref="B28">
    <cfRule type="duplicateValues" dxfId="116" priority="135"/>
  </conditionalFormatting>
  <conditionalFormatting sqref="B28">
    <cfRule type="duplicateValues" dxfId="115" priority="132"/>
  </conditionalFormatting>
  <conditionalFormatting sqref="B28">
    <cfRule type="duplicateValues" dxfId="114" priority="133"/>
  </conditionalFormatting>
  <conditionalFormatting sqref="E28">
    <cfRule type="duplicateValues" dxfId="113" priority="126"/>
  </conditionalFormatting>
  <conditionalFormatting sqref="E28">
    <cfRule type="duplicateValues" dxfId="112" priority="127"/>
    <cfRule type="duplicateValues" dxfId="111" priority="128"/>
    <cfRule type="duplicateValues" dxfId="110" priority="129"/>
  </conditionalFormatting>
  <conditionalFormatting sqref="E28">
    <cfRule type="duplicateValues" dxfId="109" priority="130"/>
    <cfRule type="duplicateValues" dxfId="108" priority="131"/>
  </conditionalFormatting>
  <conditionalFormatting sqref="B74">
    <cfRule type="duplicateValues" dxfId="107" priority="121"/>
  </conditionalFormatting>
  <conditionalFormatting sqref="B74">
    <cfRule type="duplicateValues" dxfId="106" priority="123"/>
  </conditionalFormatting>
  <conditionalFormatting sqref="B74">
    <cfRule type="duplicateValues" dxfId="105" priority="124"/>
  </conditionalFormatting>
  <conditionalFormatting sqref="B74">
    <cfRule type="duplicateValues" dxfId="104" priority="120"/>
  </conditionalFormatting>
  <conditionalFormatting sqref="B64:B70 B72:B73 B75">
    <cfRule type="duplicateValues" dxfId="103" priority="117"/>
  </conditionalFormatting>
  <conditionalFormatting sqref="E29:E36 E39:E41">
    <cfRule type="duplicateValues" dxfId="102" priority="109"/>
  </conditionalFormatting>
  <conditionalFormatting sqref="E29:E36 E39:E41">
    <cfRule type="duplicateValues" dxfId="101" priority="110"/>
    <cfRule type="duplicateValues" dxfId="100" priority="111"/>
    <cfRule type="duplicateValues" dxfId="99" priority="112"/>
  </conditionalFormatting>
  <conditionalFormatting sqref="E29:E36 E39:E41">
    <cfRule type="duplicateValues" dxfId="98" priority="113"/>
    <cfRule type="duplicateValues" dxfId="97" priority="114"/>
  </conditionalFormatting>
  <conditionalFormatting sqref="B40:B41">
    <cfRule type="duplicateValues" dxfId="96" priority="108"/>
  </conditionalFormatting>
  <conditionalFormatting sqref="B29:B36 B39">
    <cfRule type="duplicateValues" dxfId="95" priority="105"/>
  </conditionalFormatting>
  <conditionalFormatting sqref="B10">
    <cfRule type="duplicateValues" dxfId="94" priority="6134"/>
  </conditionalFormatting>
  <conditionalFormatting sqref="B9">
    <cfRule type="duplicateValues" dxfId="93" priority="69"/>
  </conditionalFormatting>
  <conditionalFormatting sqref="B9">
    <cfRule type="duplicateValues" dxfId="92" priority="68"/>
  </conditionalFormatting>
  <conditionalFormatting sqref="E9">
    <cfRule type="duplicateValues" dxfId="91" priority="61"/>
  </conditionalFormatting>
  <conditionalFormatting sqref="E9">
    <cfRule type="duplicateValues" dxfId="90" priority="62"/>
  </conditionalFormatting>
  <conditionalFormatting sqref="E9">
    <cfRule type="duplicateValues" dxfId="89" priority="63"/>
    <cfRule type="duplicateValues" dxfId="88" priority="64"/>
    <cfRule type="duplicateValues" dxfId="87" priority="65"/>
  </conditionalFormatting>
  <conditionalFormatting sqref="E9">
    <cfRule type="duplicateValues" dxfId="86" priority="66"/>
    <cfRule type="duplicateValues" dxfId="85" priority="67"/>
  </conditionalFormatting>
  <conditionalFormatting sqref="B9">
    <cfRule type="duplicateValues" dxfId="84" priority="70"/>
  </conditionalFormatting>
  <conditionalFormatting sqref="B9">
    <cfRule type="duplicateValues" dxfId="83" priority="71"/>
  </conditionalFormatting>
  <conditionalFormatting sqref="B9">
    <cfRule type="duplicateValues" dxfId="82" priority="60"/>
  </conditionalFormatting>
  <conditionalFormatting sqref="B9">
    <cfRule type="duplicateValues" dxfId="81" priority="59"/>
  </conditionalFormatting>
  <conditionalFormatting sqref="E37 E17">
    <cfRule type="duplicateValues" dxfId="80" priority="6168"/>
  </conditionalFormatting>
  <conditionalFormatting sqref="E37 E17">
    <cfRule type="duplicateValues" dxfId="79" priority="6171"/>
    <cfRule type="duplicateValues" dxfId="78" priority="6172"/>
    <cfRule type="duplicateValues" dxfId="77" priority="6173"/>
  </conditionalFormatting>
  <conditionalFormatting sqref="E37 E17">
    <cfRule type="duplicateValues" dxfId="76" priority="6180"/>
    <cfRule type="duplicateValues" dxfId="75" priority="6181"/>
  </conditionalFormatting>
  <conditionalFormatting sqref="E42:E47">
    <cfRule type="duplicateValues" dxfId="74" priority="53"/>
  </conditionalFormatting>
  <conditionalFormatting sqref="E42:E47">
    <cfRule type="duplicateValues" dxfId="73" priority="54"/>
    <cfRule type="duplicateValues" dxfId="72" priority="55"/>
    <cfRule type="duplicateValues" dxfId="71" priority="56"/>
  </conditionalFormatting>
  <conditionalFormatting sqref="E42:E47">
    <cfRule type="duplicateValues" dxfId="70" priority="57"/>
    <cfRule type="duplicateValues" dxfId="69" priority="58"/>
  </conditionalFormatting>
  <conditionalFormatting sqref="B44 B46:B47">
    <cfRule type="duplicateValues" dxfId="68" priority="50"/>
  </conditionalFormatting>
  <conditionalFormatting sqref="B44">
    <cfRule type="duplicateValues" dxfId="67" priority="49"/>
  </conditionalFormatting>
  <conditionalFormatting sqref="B44">
    <cfRule type="duplicateValues" dxfId="66" priority="51"/>
  </conditionalFormatting>
  <conditionalFormatting sqref="B44">
    <cfRule type="duplicateValues" dxfId="65" priority="52"/>
  </conditionalFormatting>
  <conditionalFormatting sqref="B44">
    <cfRule type="duplicateValues" dxfId="64" priority="48"/>
  </conditionalFormatting>
  <conditionalFormatting sqref="B42:B43 B45">
    <cfRule type="duplicateValues" dxfId="63" priority="47"/>
  </conditionalFormatting>
  <conditionalFormatting sqref="B42:B47">
    <cfRule type="duplicateValues" dxfId="62" priority="46"/>
  </conditionalFormatting>
  <conditionalFormatting sqref="B55:B1048576 B1:B47">
    <cfRule type="duplicateValues" dxfId="61" priority="45"/>
  </conditionalFormatting>
  <conditionalFormatting sqref="E48:E51">
    <cfRule type="duplicateValues" dxfId="60" priority="39"/>
  </conditionalFormatting>
  <conditionalFormatting sqref="E48:E51">
    <cfRule type="duplicateValues" dxfId="59" priority="40"/>
    <cfRule type="duplicateValues" dxfId="58" priority="41"/>
    <cfRule type="duplicateValues" dxfId="57" priority="42"/>
  </conditionalFormatting>
  <conditionalFormatting sqref="E48:E51">
    <cfRule type="duplicateValues" dxfId="56" priority="43"/>
    <cfRule type="duplicateValues" dxfId="55" priority="44"/>
  </conditionalFormatting>
  <conditionalFormatting sqref="B48 B50:B51">
    <cfRule type="duplicateValues" dxfId="54" priority="36"/>
  </conditionalFormatting>
  <conditionalFormatting sqref="B48">
    <cfRule type="duplicateValues" dxfId="53" priority="35"/>
  </conditionalFormatting>
  <conditionalFormatting sqref="B48">
    <cfRule type="duplicateValues" dxfId="52" priority="37"/>
  </conditionalFormatting>
  <conditionalFormatting sqref="B48">
    <cfRule type="duplicateValues" dxfId="51" priority="38"/>
  </conditionalFormatting>
  <conditionalFormatting sqref="B48">
    <cfRule type="duplicateValues" dxfId="50" priority="34"/>
  </conditionalFormatting>
  <conditionalFormatting sqref="B49">
    <cfRule type="duplicateValues" dxfId="49" priority="33"/>
  </conditionalFormatting>
  <conditionalFormatting sqref="B48:B51">
    <cfRule type="duplicateValues" dxfId="48" priority="32"/>
  </conditionalFormatting>
  <conditionalFormatting sqref="B48:B51">
    <cfRule type="duplicateValues" dxfId="47" priority="31"/>
  </conditionalFormatting>
  <conditionalFormatting sqref="B55:B1048576 B1:B51">
    <cfRule type="duplicateValues" dxfId="46" priority="30"/>
  </conditionalFormatting>
  <conditionalFormatting sqref="B52">
    <cfRule type="duplicateValues" dxfId="45" priority="20"/>
  </conditionalFormatting>
  <conditionalFormatting sqref="B52">
    <cfRule type="duplicateValues" dxfId="44" priority="22"/>
  </conditionalFormatting>
  <conditionalFormatting sqref="B52">
    <cfRule type="duplicateValues" dxfId="43" priority="23"/>
  </conditionalFormatting>
  <conditionalFormatting sqref="B52">
    <cfRule type="duplicateValues" dxfId="42" priority="19"/>
  </conditionalFormatting>
  <conditionalFormatting sqref="B53">
    <cfRule type="duplicateValues" dxfId="41" priority="18"/>
  </conditionalFormatting>
  <conditionalFormatting sqref="B1:B1048576">
    <cfRule type="duplicateValues" dxfId="40" priority="14"/>
  </conditionalFormatting>
  <conditionalFormatting sqref="E52:E53">
    <cfRule type="duplicateValues" dxfId="39" priority="8"/>
  </conditionalFormatting>
  <conditionalFormatting sqref="E52:E53">
    <cfRule type="duplicateValues" dxfId="38" priority="9"/>
    <cfRule type="duplicateValues" dxfId="37" priority="10"/>
    <cfRule type="duplicateValues" dxfId="36" priority="11"/>
  </conditionalFormatting>
  <conditionalFormatting sqref="E52:E53">
    <cfRule type="duplicateValues" dxfId="35" priority="12"/>
    <cfRule type="duplicateValues" dxfId="34" priority="13"/>
  </conditionalFormatting>
  <conditionalFormatting sqref="E75">
    <cfRule type="duplicateValues" dxfId="33" priority="2"/>
  </conditionalFormatting>
  <conditionalFormatting sqref="E75">
    <cfRule type="duplicateValues" dxfId="32" priority="3"/>
    <cfRule type="duplicateValues" dxfId="31" priority="4"/>
    <cfRule type="duplicateValues" dxfId="30" priority="5"/>
  </conditionalFormatting>
  <conditionalFormatting sqref="E75">
    <cfRule type="duplicateValues" dxfId="29" priority="6"/>
    <cfRule type="duplicateValues" dxfId="28" priority="7"/>
  </conditionalFormatting>
  <conditionalFormatting sqref="E54">
    <cfRule type="duplicateValues" dxfId="27" priority="6389"/>
  </conditionalFormatting>
  <conditionalFormatting sqref="E54">
    <cfRule type="duplicateValues" dxfId="26" priority="6390"/>
    <cfRule type="duplicateValues" dxfId="25" priority="6391"/>
    <cfRule type="duplicateValues" dxfId="24" priority="6392"/>
  </conditionalFormatting>
  <conditionalFormatting sqref="E54">
    <cfRule type="duplicateValues" dxfId="23" priority="6393"/>
    <cfRule type="duplicateValues" dxfId="22" priority="6394"/>
  </conditionalFormatting>
  <conditionalFormatting sqref="B52 B54">
    <cfRule type="duplicateValues" dxfId="21" priority="6395"/>
  </conditionalFormatting>
  <conditionalFormatting sqref="B52:B54">
    <cfRule type="duplicateValues" dxfId="20" priority="6397"/>
  </conditionalFormatting>
  <conditionalFormatting sqref="E63:E70 E72:E74 E76">
    <cfRule type="duplicateValues" dxfId="19" priority="6412"/>
  </conditionalFormatting>
  <conditionalFormatting sqref="E63:E70 E72:E74 E76">
    <cfRule type="duplicateValues" dxfId="18" priority="6415"/>
    <cfRule type="duplicateValues" dxfId="17" priority="6416"/>
    <cfRule type="duplicateValues" dxfId="16" priority="6417"/>
  </conditionalFormatting>
  <conditionalFormatting sqref="E63:E70 E72:E74 E76">
    <cfRule type="duplicateValues" dxfId="15" priority="6424"/>
    <cfRule type="duplicateValues" dxfId="14" priority="6425"/>
  </conditionalFormatting>
  <conditionalFormatting sqref="B74 B76">
    <cfRule type="duplicateValues" dxfId="13" priority="6435"/>
  </conditionalFormatting>
  <conditionalFormatting sqref="E105">
    <cfRule type="duplicateValues" dxfId="12" priority="1"/>
  </conditionalFormatting>
  <conditionalFormatting sqref="B100:B102">
    <cfRule type="duplicateValues" dxfId="11" priority="6455"/>
  </conditionalFormatting>
  <conditionalFormatting sqref="E100:E102">
    <cfRule type="duplicateValues" dxfId="10" priority="6456"/>
  </conditionalFormatting>
  <conditionalFormatting sqref="B107:B1048576 B38 B55:B57 B59:B63 B71 B1:B7 B77:B94 B103 B10:B13">
    <cfRule type="duplicateValues" dxfId="9" priority="6465"/>
  </conditionalFormatting>
  <conditionalFormatting sqref="B107:B1048576 B59:B63 B71 B1:B7 B15:B26 B37:B38 B55:B57 B77:B94 B103 B10:B13">
    <cfRule type="duplicateValues" dxfId="8" priority="6475"/>
  </conditionalFormatting>
  <conditionalFormatting sqref="B103 B86:B94">
    <cfRule type="duplicateValues" dxfId="7" priority="6486"/>
  </conditionalFormatting>
  <conditionalFormatting sqref="B103 B84:B94">
    <cfRule type="duplicateValues" dxfId="6" priority="6488"/>
  </conditionalFormatting>
  <conditionalFormatting sqref="B106 B96:B99">
    <cfRule type="duplicateValues" dxfId="5" priority="6490"/>
  </conditionalFormatting>
  <conditionalFormatting sqref="E106 E96:E99">
    <cfRule type="duplicateValues" dxfId="4" priority="6492"/>
  </conditionalFormatting>
  <conditionalFormatting sqref="B1:B8 B10:B41 B55:B99 B103:B1048576">
    <cfRule type="duplicateValues" dxfId="3" priority="6494"/>
  </conditionalFormatting>
  <conditionalFormatting sqref="B104:B105 B95">
    <cfRule type="duplicateValues" dxfId="2" priority="6500"/>
  </conditionalFormatting>
  <conditionalFormatting sqref="E104 E95">
    <cfRule type="duplicateValues" dxfId="1" priority="6502"/>
  </conditionalFormatting>
  <conditionalFormatting sqref="B107:B1048576 B77:B95 B55:B63 B71 B1:B8 B10:B28 B37:B38 B103:B105">
    <cfRule type="duplicateValues" dxfId="0" priority="650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Ivan Hanell Cuevas Peralta</cp:lastModifiedBy>
  <dcterms:created xsi:type="dcterms:W3CDTF">2020-12-19T20:17:28Z</dcterms:created>
  <dcterms:modified xsi:type="dcterms:W3CDTF">2021-02-26T10:00:37Z</dcterms:modified>
</cp:coreProperties>
</file>