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8\"/>
    </mc:Choice>
  </mc:AlternateContent>
  <bookViews>
    <workbookView xWindow="0" yWindow="0" windowWidth="20490" windowHeight="894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8" i="1" l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A77" i="1"/>
  <c r="B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B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</calcChain>
</file>

<file path=xl/sharedStrings.xml><?xml version="1.0" encoding="utf-8"?>
<sst xmlns="http://schemas.openxmlformats.org/spreadsheetml/2006/main" count="159" uniqueCount="64">
  <si>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</si>
  <si>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</si>
  <si>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</si>
  <si>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</si>
  <si>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</si>
  <si>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</si>
  <si>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</si>
  <si>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</si>
  <si>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</si>
  <si>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</si>
  <si>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</si>
  <si>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</si>
  <si>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</si>
  <si>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</si>
  <si>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</si>
  <si>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</si>
  <si>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1 Gaveta Vacia y 2 Fallando</t>
  </si>
  <si>
    <t>2 Gaveta Vacia y 1 Fallando</t>
  </si>
  <si>
    <t>SIN EFECTIVO</t>
  </si>
  <si>
    <t xml:space="preserve">GAVETAS VACIAS + GAVETAS FALLANDO </t>
  </si>
  <si>
    <t>335805926</t>
  </si>
  <si>
    <t>335805922</t>
  </si>
  <si>
    <t>335805921</t>
  </si>
  <si>
    <t>335805920</t>
  </si>
  <si>
    <t>335805919</t>
  </si>
  <si>
    <t>335805917</t>
  </si>
  <si>
    <t>335805916</t>
  </si>
  <si>
    <t>335805915</t>
  </si>
  <si>
    <t>C</t>
  </si>
  <si>
    <t>335805746</t>
  </si>
  <si>
    <t>335805756</t>
  </si>
  <si>
    <t>335805809</t>
  </si>
  <si>
    <t>335805814</t>
  </si>
  <si>
    <t>335805826</t>
  </si>
  <si>
    <t>335805828</t>
  </si>
  <si>
    <t>335805829</t>
  </si>
  <si>
    <t>335805832</t>
  </si>
  <si>
    <t>335805835</t>
  </si>
  <si>
    <t>335805836</t>
  </si>
  <si>
    <t>335805840</t>
  </si>
  <si>
    <t>335805857</t>
  </si>
  <si>
    <t>335805883</t>
  </si>
  <si>
    <t>335805884</t>
  </si>
  <si>
    <t>335805890</t>
  </si>
  <si>
    <t>335805891</t>
  </si>
  <si>
    <t>335805925</t>
  </si>
  <si>
    <t>335805924</t>
  </si>
  <si>
    <t>335805923</t>
  </si>
  <si>
    <t>335805918</t>
  </si>
  <si>
    <t>335805914</t>
  </si>
  <si>
    <t>335805801</t>
  </si>
  <si>
    <t>335805834</t>
  </si>
  <si>
    <t>335805855</t>
  </si>
  <si>
    <t>335805856</t>
  </si>
  <si>
    <t>335805877</t>
  </si>
  <si>
    <t>335805879</t>
  </si>
  <si>
    <t>335805880</t>
  </si>
  <si>
    <t>335805881</t>
  </si>
  <si>
    <t>335805885</t>
  </si>
  <si>
    <t>335805888</t>
  </si>
  <si>
    <t>335805892</t>
  </si>
  <si>
    <t>335805893</t>
  </si>
  <si>
    <t>335805913</t>
  </si>
  <si>
    <t>335805912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</si>
</sst>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96" zoomScale="71" zoomScaleNormal="71" workbookViewId="0">
      <selection activeCell="D108" sqref="A1:E108"/>
    </sheetView>
  </sheetViews>
  <sheetFormatPr baseColWidth="10" defaultColWidth="52.7109375" defaultRowHeight="15" x14ac:dyDescent="0.25"/>
  <cols>
    <col min="2" max="2" width="52.7109375" style="8"/>
  </cols>
  <sheetData>
    <row r="1" spans="1:5" ht="22.5" x14ac:dyDescent="0.25">
      <c r="A1" s="36" t="s">
        <v>1</v>
      </c>
      <c r="B1" s="37"/>
      <c r="C1" s="37"/>
      <c r="D1" s="37"/>
      <c r="E1" s="38"/>
    </row>
    <row r="2" spans="1:5" ht="25.5" x14ac:dyDescent="0.25">
      <c r="A2" s="43" t="s">
        <v>0</v>
      </c>
      <c r="B2" s="44"/>
      <c r="C2" s="44"/>
      <c r="D2" s="44"/>
      <c r="E2" s="45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44254.708333333336</v>
      </c>
      <c r="C4" s="1"/>
      <c r="D4" s="1"/>
      <c r="E4" s="18"/>
    </row>
    <row r="5" spans="1:5" ht="18.75" thickBot="1" x14ac:dyDescent="0.3">
      <c r="A5" s="14" t="s">
        <v>3</v>
      </c>
      <c r="B5" s="16">
        <v>44255.25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x14ac:dyDescent="0.25">
      <c r="A7" s="39" t="s">
        <v>4</v>
      </c>
      <c r="B7" s="40"/>
      <c r="C7" s="40"/>
      <c r="D7" s="40"/>
      <c r="E7" s="41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e">
        <f>VLOOKUP(B9,'[1]LISTADO ATM'!$A$2:$C$817,3,0)</f>
        <v>#N/A</v>
      </c>
      <c r="B9" s="4"/>
      <c r="C9" s="4" t="e">
        <f>VLOOKUP(B9,'[1]LISTADO ATM'!$A$2:$B$916,2,0)</f>
        <v>#N/A</v>
      </c>
      <c r="D9" s="24"/>
      <c r="E9" s="11"/>
    </row>
    <row r="10" spans="1:5" ht="18.75" thickBot="1" x14ac:dyDescent="0.3">
      <c r="A10" s="6" t="s">
        <v>11</v>
      </c>
      <c r="B10" s="12">
        <f>COUNT(B9:B9)</f>
        <v>0</v>
      </c>
      <c r="C10" s="30"/>
      <c r="D10" s="42"/>
      <c r="E10" s="31"/>
    </row>
    <row r="11" spans="1:5" ht="15.75" thickBot="1" x14ac:dyDescent="0.3">
      <c r="E11" s="8"/>
    </row>
    <row r="12" spans="1:5" ht="18.75" thickBot="1" x14ac:dyDescent="0.3">
      <c r="A12" s="25" t="s">
        <v>18</v>
      </c>
      <c r="B12" s="26"/>
      <c r="C12" s="26"/>
      <c r="D12" s="26"/>
      <c r="E12" s="27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9" t="str">
        <f>VLOOKUP(B14,'[1]LISTADO ATM'!$A$2:$C$817,3,0)</f>
        <v>DISTRITO NACIONAL</v>
      </c>
      <c r="B14" s="4">
        <v>701</v>
      </c>
      <c r="C14" s="4" t="str">
        <f>VLOOKUP(B14,'[1]LISTADO ATM'!$A$2:$B$816,2,0)</f>
        <v>ATM Autoservicio Los Alcarrizos</v>
      </c>
      <c r="D14" s="22" t="s">
        <v>10</v>
      </c>
      <c r="E14" s="11">
        <v>335805531</v>
      </c>
    </row>
    <row r="15" spans="1:5" ht="18" x14ac:dyDescent="0.25">
      <c r="A15" s="9" t="str">
        <f>VLOOKUP(B15,'[1]LISTADO ATM'!$A$2:$C$817,3,0)</f>
        <v>DISTRITO NACIONAL</v>
      </c>
      <c r="B15" s="4">
        <v>43</v>
      </c>
      <c r="C15" s="4" t="str">
        <f>VLOOKUP(B15,'[1]LISTADO ATM'!$A$2:$B$816,2,0)</f>
        <v xml:space="preserve">ATM Zona Franca San Isidro </v>
      </c>
      <c r="D15" s="22" t="s">
        <v>10</v>
      </c>
      <c r="E15" s="11">
        <v>335805566</v>
      </c>
    </row>
    <row r="16" spans="1:5" ht="18" x14ac:dyDescent="0.25">
      <c r="A16" s="9" t="str">
        <f>VLOOKUP(B16,'[1]LISTADO ATM'!$A$2:$C$817,3,0)</f>
        <v>SUR</v>
      </c>
      <c r="B16" s="4">
        <v>249</v>
      </c>
      <c r="C16" s="4" t="str">
        <f>VLOOKUP(B16,'[1]LISTADO ATM'!$A$2:$B$816,2,0)</f>
        <v xml:space="preserve">ATM Banco Agrícola Neiba </v>
      </c>
      <c r="D16" s="22" t="s">
        <v>10</v>
      </c>
      <c r="E16" s="11">
        <v>335805578</v>
      </c>
    </row>
    <row r="17" spans="1:5" ht="18" x14ac:dyDescent="0.25">
      <c r="A17" s="9" t="str">
        <f>VLOOKUP(B17,'[1]LISTADO ATM'!$A$2:$C$817,3,0)</f>
        <v>DISTRITO NACIONAL</v>
      </c>
      <c r="B17" s="4">
        <v>958</v>
      </c>
      <c r="C17" s="4" t="str">
        <f>VLOOKUP(B17,'[1]LISTADO ATM'!$A$2:$B$816,2,0)</f>
        <v xml:space="preserve">ATM Olé Aut. San Isidro </v>
      </c>
      <c r="D17" s="22" t="s">
        <v>10</v>
      </c>
      <c r="E17" s="11">
        <v>335805655</v>
      </c>
    </row>
    <row r="18" spans="1:5" ht="18" x14ac:dyDescent="0.25">
      <c r="A18" s="9" t="e">
        <f>VLOOKUP(B18,'[1]LISTADO ATM'!$A$2:$C$817,3,0)</f>
        <v>#N/A</v>
      </c>
      <c r="B18" s="4">
        <v>582</v>
      </c>
      <c r="C18" s="4" t="e">
        <f>VLOOKUP(B18,'[1]LISTADO ATM'!$A$2:$B$816,2,0)</f>
        <v>#N/A</v>
      </c>
      <c r="D18" s="22" t="s">
        <v>10</v>
      </c>
      <c r="E18" s="11">
        <v>335805682</v>
      </c>
    </row>
    <row r="19" spans="1:5" ht="18" x14ac:dyDescent="0.25">
      <c r="A19" s="9" t="s">
        <v>28</v>
      </c>
      <c r="B19" s="4">
        <v>429</v>
      </c>
      <c r="C19" s="4" t="str">
        <f>VLOOKUP(B19,'[1]LISTADO ATM'!$A$2:$B$816,2,0)</f>
        <v xml:space="preserve">ATM Oficina Jumbo La Romana </v>
      </c>
      <c r="D19" s="22" t="s">
        <v>10</v>
      </c>
      <c r="E19" s="11">
        <v>335805684</v>
      </c>
    </row>
    <row r="20" spans="1:5" ht="18" x14ac:dyDescent="0.25">
      <c r="A20" s="9" t="str">
        <f>VLOOKUP(B20,'[1]LISTADO ATM'!$A$2:$C$817,3,0)</f>
        <v>ESTE</v>
      </c>
      <c r="B20" s="4">
        <v>742</v>
      </c>
      <c r="C20" s="4" t="str">
        <f>VLOOKUP(B20,'[1]LISTADO ATM'!$A$2:$B$816,2,0)</f>
        <v xml:space="preserve">ATM Oficina Plaza del Rey (La Romana) </v>
      </c>
      <c r="D20" s="22" t="s">
        <v>10</v>
      </c>
      <c r="E20" s="11" t="s">
        <v>29</v>
      </c>
    </row>
    <row r="21" spans="1:5" ht="18" x14ac:dyDescent="0.25">
      <c r="A21" s="9" t="str">
        <f>VLOOKUP(B21,'[1]LISTADO ATM'!$A$2:$C$817,3,0)</f>
        <v>ESTE</v>
      </c>
      <c r="B21" s="4">
        <v>824</v>
      </c>
      <c r="C21" s="4" t="str">
        <f>VLOOKUP(B21,'[1]LISTADO ATM'!$A$2:$B$816,2,0)</f>
        <v xml:space="preserve">ATM Multiplaza (Higuey) </v>
      </c>
      <c r="D21" s="22" t="s">
        <v>10</v>
      </c>
      <c r="E21" s="11" t="s">
        <v>30</v>
      </c>
    </row>
    <row r="22" spans="1:5" ht="18" x14ac:dyDescent="0.25">
      <c r="A22" s="9" t="str">
        <f>VLOOKUP(B22,'[1]LISTADO ATM'!$A$2:$C$817,3,0)</f>
        <v>DISTRITO NACIONAL</v>
      </c>
      <c r="B22" s="4">
        <v>32</v>
      </c>
      <c r="C22" s="4" t="str">
        <f>VLOOKUP(B22,'[1]LISTADO ATM'!$A$2:$B$816,2,0)</f>
        <v xml:space="preserve">ATM Oficina San Martín II </v>
      </c>
      <c r="D22" s="22" t="s">
        <v>10</v>
      </c>
      <c r="E22" s="11" t="s">
        <v>31</v>
      </c>
    </row>
    <row r="23" spans="1:5" ht="18" x14ac:dyDescent="0.25">
      <c r="A23" s="9" t="str">
        <f>VLOOKUP(B23,'[1]LISTADO ATM'!$A$2:$C$817,3,0)</f>
        <v>SUR</v>
      </c>
      <c r="B23" s="4">
        <v>403</v>
      </c>
      <c r="C23" s="4" t="str">
        <f>VLOOKUP(B23,'[1]LISTADO ATM'!$A$2:$B$816,2,0)</f>
        <v xml:space="preserve">ATM Oficina Vicente Noble </v>
      </c>
      <c r="D23" s="22" t="s">
        <v>10</v>
      </c>
      <c r="E23" s="11" t="s">
        <v>32</v>
      </c>
    </row>
    <row r="24" spans="1:5" ht="18" x14ac:dyDescent="0.25">
      <c r="A24" s="9" t="str">
        <f>VLOOKUP(B24,'[1]LISTADO ATM'!$A$2:$C$817,3,0)</f>
        <v>DISTRITO NACIONAL</v>
      </c>
      <c r="B24" s="4">
        <v>300</v>
      </c>
      <c r="C24" s="4" t="str">
        <f>VLOOKUP(B24,'[1]LISTADO ATM'!$A$2:$B$816,2,0)</f>
        <v xml:space="preserve">ATM S/M Aprezio Los Guaricanos </v>
      </c>
      <c r="D24" s="22" t="s">
        <v>10</v>
      </c>
      <c r="E24" s="11" t="s">
        <v>33</v>
      </c>
    </row>
    <row r="25" spans="1:5" ht="18" x14ac:dyDescent="0.25">
      <c r="A25" s="9" t="str">
        <f>VLOOKUP(B25,'[1]LISTADO ATM'!$A$2:$C$817,3,0)</f>
        <v>NORTE</v>
      </c>
      <c r="B25" s="4">
        <v>635</v>
      </c>
      <c r="C25" s="4" t="str">
        <f>VLOOKUP(B25,'[1]LISTADO ATM'!$A$2:$B$816,2,0)</f>
        <v xml:space="preserve">ATM Zona Franca Tamboril </v>
      </c>
      <c r="D25" s="22" t="s">
        <v>10</v>
      </c>
      <c r="E25" s="11" t="s">
        <v>34</v>
      </c>
    </row>
    <row r="26" spans="1:5" ht="18" x14ac:dyDescent="0.25">
      <c r="A26" s="9" t="str">
        <f>VLOOKUP(B26,'[1]LISTADO ATM'!$A$2:$C$817,3,0)</f>
        <v>ESTE</v>
      </c>
      <c r="B26" s="4">
        <v>612</v>
      </c>
      <c r="C26" s="4" t="str">
        <f>VLOOKUP(B26,'[1]LISTADO ATM'!$A$2:$B$816,2,0)</f>
        <v xml:space="preserve">ATM Plaza Orense (La Romana) </v>
      </c>
      <c r="D26" s="22" t="s">
        <v>10</v>
      </c>
      <c r="E26" s="11" t="s">
        <v>35</v>
      </c>
    </row>
    <row r="27" spans="1:5" ht="18" x14ac:dyDescent="0.25">
      <c r="A27" s="9" t="str">
        <f>VLOOKUP(B27,'[1]LISTADO ATM'!$A$2:$C$817,3,0)</f>
        <v>SUR</v>
      </c>
      <c r="B27" s="4">
        <v>962</v>
      </c>
      <c r="C27" s="4" t="str">
        <f>VLOOKUP(B27,'[1]LISTADO ATM'!$A$2:$B$816,2,0)</f>
        <v xml:space="preserve">ATM Oficina Villa Ofelia II (San Juan) </v>
      </c>
      <c r="D27" s="22" t="s">
        <v>10</v>
      </c>
      <c r="E27" s="11" t="s">
        <v>36</v>
      </c>
    </row>
    <row r="28" spans="1:5" ht="18" x14ac:dyDescent="0.25">
      <c r="A28" s="9" t="str">
        <f>VLOOKUP(B28,'[1]LISTADO ATM'!$A$2:$C$817,3,0)</f>
        <v>DISTRITO NACIONAL</v>
      </c>
      <c r="B28" s="4">
        <v>755</v>
      </c>
      <c r="C28" s="4" t="str">
        <f>VLOOKUP(B28,'[1]LISTADO ATM'!$A$2:$B$816,2,0)</f>
        <v xml:space="preserve">ATM Oficina Galería del Este (Plaza) </v>
      </c>
      <c r="D28" s="22" t="s">
        <v>10</v>
      </c>
      <c r="E28" s="11" t="s">
        <v>37</v>
      </c>
    </row>
    <row r="29" spans="1:5" ht="18" x14ac:dyDescent="0.25">
      <c r="A29" s="9" t="str">
        <f>VLOOKUP(B29,'[1]LISTADO ATM'!$A$2:$C$817,3,0)</f>
        <v>ESTE</v>
      </c>
      <c r="B29" s="4">
        <v>838</v>
      </c>
      <c r="C29" s="4" t="str">
        <f>VLOOKUP(B29,'[1]LISTADO ATM'!$A$2:$B$816,2,0)</f>
        <v xml:space="preserve">ATM UNP Consuelo </v>
      </c>
      <c r="D29" s="22" t="s">
        <v>10</v>
      </c>
      <c r="E29" s="11" t="s">
        <v>38</v>
      </c>
    </row>
    <row r="30" spans="1:5" ht="18" x14ac:dyDescent="0.25">
      <c r="A30" s="9" t="str">
        <f>VLOOKUP(B30,'[1]LISTADO ATM'!$A$2:$C$817,3,0)</f>
        <v>SUR</v>
      </c>
      <c r="B30" s="4">
        <v>677</v>
      </c>
      <c r="C30" s="4" t="str">
        <f>VLOOKUP(B30,'[1]LISTADO ATM'!$A$2:$B$816,2,0)</f>
        <v>ATM PBG Villa Jaragua</v>
      </c>
      <c r="D30" s="22" t="s">
        <v>10</v>
      </c>
      <c r="E30" s="11" t="s">
        <v>39</v>
      </c>
    </row>
    <row r="31" spans="1:5" ht="18" x14ac:dyDescent="0.25">
      <c r="A31" s="9" t="str">
        <f>VLOOKUP(B31,'[1]LISTADO ATM'!$A$2:$C$817,3,0)</f>
        <v>DISTRITO NACIONAL</v>
      </c>
      <c r="B31" s="4">
        <v>387</v>
      </c>
      <c r="C31" s="4" t="str">
        <f>VLOOKUP(B31,'[1]LISTADO ATM'!$A$2:$B$816,2,0)</f>
        <v xml:space="preserve">ATM S/M La Cadena San Vicente de Paul </v>
      </c>
      <c r="D31" s="22" t="s">
        <v>10</v>
      </c>
      <c r="E31" s="11" t="s">
        <v>40</v>
      </c>
    </row>
    <row r="32" spans="1:5" ht="18" x14ac:dyDescent="0.25">
      <c r="A32" s="9" t="str">
        <f>VLOOKUP(B32,'[1]LISTADO ATM'!$A$2:$C$817,3,0)</f>
        <v>DISTRITO NACIONAL</v>
      </c>
      <c r="B32" s="4">
        <v>235</v>
      </c>
      <c r="C32" s="4" t="str">
        <f>VLOOKUP(B32,'[1]LISTADO ATM'!$A$2:$B$816,2,0)</f>
        <v xml:space="preserve">ATM Oficina Multicentro La Sirena San Isidro </v>
      </c>
      <c r="D32" s="22" t="s">
        <v>10</v>
      </c>
      <c r="E32" s="11" t="s">
        <v>41</v>
      </c>
    </row>
    <row r="33" spans="1:5" ht="18" x14ac:dyDescent="0.25">
      <c r="A33" s="9" t="str">
        <f>VLOOKUP(B33,'[1]LISTADO ATM'!$A$2:$C$817,3,0)</f>
        <v>NORTE</v>
      </c>
      <c r="B33" s="4">
        <v>290</v>
      </c>
      <c r="C33" s="4" t="str">
        <f>VLOOKUP(B33,'[1]LISTADO ATM'!$A$2:$B$816,2,0)</f>
        <v xml:space="preserve">ATM Oficina San Francisco de Macorís </v>
      </c>
      <c r="D33" s="22" t="s">
        <v>10</v>
      </c>
      <c r="E33" s="11" t="s">
        <v>42</v>
      </c>
    </row>
    <row r="34" spans="1:5" ht="18" x14ac:dyDescent="0.25">
      <c r="A34" s="9" t="str">
        <f>VLOOKUP(B34,'[1]LISTADO ATM'!$A$2:$C$817,3,0)</f>
        <v>DISTRITO NACIONAL</v>
      </c>
      <c r="B34" s="4">
        <v>377</v>
      </c>
      <c r="C34" s="4" t="str">
        <f>VLOOKUP(B34,'[1]LISTADO ATM'!$A$2:$B$816,2,0)</f>
        <v>ATM Estación del Metro Eduardo Brito</v>
      </c>
      <c r="D34" s="22" t="s">
        <v>10</v>
      </c>
      <c r="E34" s="11" t="s">
        <v>43</v>
      </c>
    </row>
    <row r="35" spans="1:5" ht="18" x14ac:dyDescent="0.25">
      <c r="A35" s="9" t="str">
        <f>VLOOKUP(B35,'[1]LISTADO ATM'!$A$2:$C$817,3,0)</f>
        <v>DISTRITO NACIONAL</v>
      </c>
      <c r="B35" s="4">
        <v>438</v>
      </c>
      <c r="C35" s="4" t="str">
        <f>VLOOKUP(B35,'[1]LISTADO ATM'!$A$2:$B$816,2,0)</f>
        <v xml:space="preserve">ATM Autobanco Torre IV </v>
      </c>
      <c r="D35" s="22" t="s">
        <v>10</v>
      </c>
      <c r="E35" s="11" t="s">
        <v>44</v>
      </c>
    </row>
    <row r="36" spans="1:5" ht="18" x14ac:dyDescent="0.25">
      <c r="A36" s="9" t="str">
        <f>VLOOKUP(B36,'[1]LISTADO ATM'!$A$2:$C$817,3,0)</f>
        <v>DISTRITO NACIONAL</v>
      </c>
      <c r="B36" s="4">
        <v>955</v>
      </c>
      <c r="C36" s="4" t="str">
        <f>VLOOKUP(B36,'[1]LISTADO ATM'!$A$2:$B$816,2,0)</f>
        <v xml:space="preserve">ATM Oficina Americana Independencia II </v>
      </c>
      <c r="D36" s="22" t="s">
        <v>10</v>
      </c>
      <c r="E36" s="11" t="s">
        <v>45</v>
      </c>
    </row>
    <row r="37" spans="1:5" ht="18" x14ac:dyDescent="0.25">
      <c r="A37" s="9" t="str">
        <f>VLOOKUP(B37,'[1]LISTADO ATM'!$A$2:$C$817,3,0)</f>
        <v>NORTE</v>
      </c>
      <c r="B37" s="4">
        <v>903</v>
      </c>
      <c r="C37" s="4" t="str">
        <f>VLOOKUP(B37,'[1]LISTADO ATM'!$A$2:$B$816,2,0)</f>
        <v xml:space="preserve">ATM Oficina La Vega Real I </v>
      </c>
      <c r="D37" s="22" t="s">
        <v>10</v>
      </c>
      <c r="E37" s="11" t="s">
        <v>46</v>
      </c>
    </row>
    <row r="38" spans="1:5" ht="18" x14ac:dyDescent="0.25">
      <c r="A38" s="9" t="str">
        <f>VLOOKUP(B38,'[1]LISTADO ATM'!$A$2:$C$817,3,0)</f>
        <v>NORTE</v>
      </c>
      <c r="B38" s="4">
        <v>877</v>
      </c>
      <c r="C38" s="4" t="str">
        <f>VLOOKUP(B38,'[1]LISTADO ATM'!$A$2:$B$816,2,0)</f>
        <v xml:space="preserve">ATM Estación Los Samanes (Ranchito, La Vega) </v>
      </c>
      <c r="D38" s="22" t="s">
        <v>10</v>
      </c>
      <c r="E38" s="11" t="s">
        <v>47</v>
      </c>
    </row>
    <row r="39" spans="1:5" ht="18" x14ac:dyDescent="0.25">
      <c r="A39" s="9" t="str">
        <f>VLOOKUP(B39,'[1]LISTADO ATM'!$A$2:$C$817,3,0)</f>
        <v>NORTE</v>
      </c>
      <c r="B39" s="4">
        <v>796</v>
      </c>
      <c r="C39" s="4" t="str">
        <f>VLOOKUP(B39,'[1]LISTADO ATM'!$A$2:$B$816,2,0)</f>
        <v xml:space="preserve">ATM Oficina Plaza Ventura (Nagua) </v>
      </c>
      <c r="D39" s="22" t="s">
        <v>10</v>
      </c>
      <c r="E39" s="11" t="s">
        <v>48</v>
      </c>
    </row>
    <row r="40" spans="1:5" ht="18" x14ac:dyDescent="0.25">
      <c r="A40" s="9" t="str">
        <f>VLOOKUP(B40,'[1]LISTADO ATM'!$A$2:$C$817,3,0)</f>
        <v>DISTRITO NACIONAL</v>
      </c>
      <c r="B40" s="4">
        <v>744</v>
      </c>
      <c r="C40" s="4" t="str">
        <f>VLOOKUP(B40,'[1]LISTADO ATM'!$A$2:$B$816,2,0)</f>
        <v xml:space="preserve">ATM Multicentro La Sirena Venezuela </v>
      </c>
      <c r="D40" s="22" t="s">
        <v>10</v>
      </c>
      <c r="E40" s="11" t="s">
        <v>49</v>
      </c>
    </row>
    <row r="41" spans="1:5" ht="18" x14ac:dyDescent="0.25">
      <c r="A41" s="9" t="e">
        <f>VLOOKUP(B41,'[1]LISTADO ATM'!$A$2:$C$817,3,0)</f>
        <v>#N/A</v>
      </c>
      <c r="B41" s="4"/>
      <c r="C41" s="4" t="e">
        <f>VLOOKUP(B41,'[1]LISTADO ATM'!$A$2:$B$816,2,0)</f>
        <v>#N/A</v>
      </c>
      <c r="D41" s="22" t="s">
        <v>10</v>
      </c>
      <c r="E41" s="11"/>
    </row>
    <row r="42" spans="1:5" ht="18.75" thickBot="1" x14ac:dyDescent="0.3">
      <c r="A42" s="10" t="s">
        <v>11</v>
      </c>
      <c r="B42" s="12">
        <f>COUNT(B14:B41)</f>
        <v>27</v>
      </c>
      <c r="C42" s="21"/>
      <c r="D42" s="21"/>
      <c r="E42" s="21"/>
    </row>
    <row r="43" spans="1:5" ht="15.75" thickBot="1" x14ac:dyDescent="0.3">
      <c r="E43" s="8"/>
    </row>
    <row r="44" spans="1:5" ht="18.75" thickBot="1" x14ac:dyDescent="0.3">
      <c r="A44" s="25" t="s">
        <v>19</v>
      </c>
      <c r="B44" s="26"/>
      <c r="C44" s="26"/>
      <c r="D44" s="26"/>
      <c r="E44" s="27"/>
    </row>
    <row r="45" spans="1:5" ht="18" x14ac:dyDescent="0.25">
      <c r="A45" s="2" t="s">
        <v>5</v>
      </c>
      <c r="B45" s="2" t="s">
        <v>6</v>
      </c>
      <c r="C45" s="3" t="s">
        <v>7</v>
      </c>
      <c r="D45" s="3" t="s">
        <v>8</v>
      </c>
      <c r="E45" s="2" t="s">
        <v>9</v>
      </c>
    </row>
    <row r="46" spans="1:5" ht="18" x14ac:dyDescent="0.25">
      <c r="A46" s="9" t="str">
        <f>VLOOKUP(B46,'[1]LISTADO ATM'!$A$2:$C$817,3,0)</f>
        <v>DISTRITO NACIONAL</v>
      </c>
      <c r="B46" s="4">
        <v>580</v>
      </c>
      <c r="C46" s="4" t="str">
        <f>VLOOKUP(B46,'[1]LISTADO ATM'!$A$2:$B$816,2,0)</f>
        <v xml:space="preserve">ATM Edificio Propagas </v>
      </c>
      <c r="D46" s="4" t="s">
        <v>15</v>
      </c>
      <c r="E46" s="11">
        <v>335805613</v>
      </c>
    </row>
    <row r="47" spans="1:5" ht="18" x14ac:dyDescent="0.25">
      <c r="A47" s="9" t="str">
        <f>VLOOKUP(B47,'[1]LISTADO ATM'!$A$2:$C$817,3,0)</f>
        <v>DISTRITO NACIONAL</v>
      </c>
      <c r="B47" s="4">
        <v>640</v>
      </c>
      <c r="C47" s="4" t="str">
        <f>VLOOKUP(B47,'[1]LISTADO ATM'!$A$2:$B$816,2,0)</f>
        <v xml:space="preserve">ATM Ministerio Obras Públicas </v>
      </c>
      <c r="D47" s="4" t="s">
        <v>15</v>
      </c>
      <c r="E47" s="11">
        <v>335805621</v>
      </c>
    </row>
    <row r="48" spans="1:5" ht="18" x14ac:dyDescent="0.25">
      <c r="A48" s="9" t="str">
        <f>VLOOKUP(B48,'[1]LISTADO ATM'!$A$2:$C$817,3,0)</f>
        <v>DISTRITO NACIONAL</v>
      </c>
      <c r="B48" s="4">
        <v>627</v>
      </c>
      <c r="C48" s="4" t="str">
        <f>VLOOKUP(B48,'[1]LISTADO ATM'!$A$2:$B$816,2,0)</f>
        <v xml:space="preserve">ATM CAASD </v>
      </c>
      <c r="D48" s="4" t="s">
        <v>15</v>
      </c>
      <c r="E48" s="11">
        <v>335805638</v>
      </c>
    </row>
    <row r="49" spans="1:5" ht="18" x14ac:dyDescent="0.25">
      <c r="A49" s="9" t="str">
        <f>VLOOKUP(B49,'[1]LISTADO ATM'!$A$2:$C$817,3,0)</f>
        <v>DISTRITO NACIONAL</v>
      </c>
      <c r="B49" s="4">
        <v>815</v>
      </c>
      <c r="C49" s="4" t="str">
        <f>VLOOKUP(B49,'[1]LISTADO ATM'!$A$2:$B$816,2,0)</f>
        <v xml:space="preserve">ATM Oficina Atalaya del Mar </v>
      </c>
      <c r="D49" s="4" t="s">
        <v>15</v>
      </c>
      <c r="E49" s="11">
        <v>335805646</v>
      </c>
    </row>
    <row r="50" spans="1:5" ht="18" x14ac:dyDescent="0.25">
      <c r="A50" s="9" t="e">
        <f>VLOOKUP(B50,'[1]LISTADO ATM'!$A$2:$C$817,3,0)</f>
        <v>#N/A</v>
      </c>
      <c r="B50" s="4">
        <v>600</v>
      </c>
      <c r="C50" s="4" t="e">
        <f>VLOOKUP(B50,'[1]LISTADO ATM'!$A$2:$B$816,2,0)</f>
        <v>#N/A</v>
      </c>
      <c r="D50" s="4" t="s">
        <v>15</v>
      </c>
      <c r="E50" s="11">
        <v>335805671</v>
      </c>
    </row>
    <row r="51" spans="1:5" ht="18" x14ac:dyDescent="0.25">
      <c r="A51" s="9" t="str">
        <f>VLOOKUP(B51,'[1]LISTADO ATM'!$A$2:$C$817,3,0)</f>
        <v>DISTRITO NACIONAL</v>
      </c>
      <c r="B51" s="4">
        <v>125</v>
      </c>
      <c r="C51" s="4" t="str">
        <f>VLOOKUP(B51,'[1]LISTADO ATM'!$A$2:$B$816,2,0)</f>
        <v xml:space="preserve">ATM Dirección General de Aduanas II </v>
      </c>
      <c r="D51" s="4" t="s">
        <v>15</v>
      </c>
      <c r="E51" s="11">
        <v>335805683</v>
      </c>
    </row>
    <row r="52" spans="1:5" ht="18" x14ac:dyDescent="0.25">
      <c r="A52" s="9" t="str">
        <f>VLOOKUP(B52,'[1]LISTADO ATM'!$A$2:$C$817,3,0)</f>
        <v>DISTRITO NACIONAL</v>
      </c>
      <c r="B52" s="4">
        <v>629</v>
      </c>
      <c r="C52" s="4" t="str">
        <f>VLOOKUP(B52,'[1]LISTADO ATM'!$A$2:$B$816,2,0)</f>
        <v xml:space="preserve">ATM Oficina Americana Independencia I </v>
      </c>
      <c r="D52" s="4" t="s">
        <v>15</v>
      </c>
      <c r="E52" s="11" t="s">
        <v>50</v>
      </c>
    </row>
    <row r="53" spans="1:5" ht="18" x14ac:dyDescent="0.25">
      <c r="A53" s="9" t="str">
        <f>VLOOKUP(B53,'[1]LISTADO ATM'!$A$2:$C$817,3,0)</f>
        <v>DISTRITO NACIONAL</v>
      </c>
      <c r="B53" s="4">
        <v>267</v>
      </c>
      <c r="C53" s="4" t="str">
        <f>VLOOKUP(B53,'[1]LISTADO ATM'!$A$2:$B$816,2,0)</f>
        <v xml:space="preserve">ATM Centro de Caja México </v>
      </c>
      <c r="D53" s="4" t="s">
        <v>15</v>
      </c>
      <c r="E53" s="11" t="s">
        <v>51</v>
      </c>
    </row>
    <row r="54" spans="1:5" ht="18" x14ac:dyDescent="0.25">
      <c r="A54" s="9" t="str">
        <f>VLOOKUP(B54,'[1]LISTADO ATM'!$A$2:$C$817,3,0)</f>
        <v>NORTE</v>
      </c>
      <c r="B54" s="4">
        <v>853</v>
      </c>
      <c r="C54" s="4" t="str">
        <f>VLOOKUP(B54,'[1]LISTADO ATM'!$A$2:$B$816,2,0)</f>
        <v xml:space="preserve">ATM Inversiones JF Group (Shell Canabacoa) </v>
      </c>
      <c r="D54" s="4" t="s">
        <v>15</v>
      </c>
      <c r="E54" s="11" t="s">
        <v>52</v>
      </c>
    </row>
    <row r="55" spans="1:5" ht="18" x14ac:dyDescent="0.25">
      <c r="A55" s="9" t="str">
        <f>VLOOKUP(B55,'[1]LISTADO ATM'!$A$2:$C$817,3,0)</f>
        <v>SUR</v>
      </c>
      <c r="B55" s="4">
        <v>6</v>
      </c>
      <c r="C55" s="4" t="str">
        <f>VLOOKUP(B55,'[1]LISTADO ATM'!$A$2:$B$816,2,0)</f>
        <v xml:space="preserve">ATM Plaza WAO San Juan </v>
      </c>
      <c r="D55" s="4" t="s">
        <v>15</v>
      </c>
      <c r="E55" s="11" t="s">
        <v>53</v>
      </c>
    </row>
    <row r="56" spans="1:5" ht="18" x14ac:dyDescent="0.25">
      <c r="A56" s="9" t="str">
        <f>VLOOKUP(B56,'[1]LISTADO ATM'!$A$2:$C$817,3,0)</f>
        <v>DISTRITO NACIONAL</v>
      </c>
      <c r="B56" s="4">
        <v>911</v>
      </c>
      <c r="C56" s="4" t="str">
        <f>VLOOKUP(B56,'[1]LISTADO ATM'!$A$2:$B$816,2,0)</f>
        <v xml:space="preserve">ATM Oficina Venezuela II </v>
      </c>
      <c r="D56" s="4" t="s">
        <v>15</v>
      </c>
      <c r="E56" s="11" t="s">
        <v>54</v>
      </c>
    </row>
    <row r="57" spans="1:5" ht="18" x14ac:dyDescent="0.25">
      <c r="A57" s="9" t="str">
        <f>VLOOKUP(B57,'[1]LISTADO ATM'!$A$2:$C$817,3,0)</f>
        <v>DISTRITO NACIONAL</v>
      </c>
      <c r="B57" s="4">
        <v>918</v>
      </c>
      <c r="C57" s="4" t="str">
        <f>VLOOKUP(B57,'[1]LISTADO ATM'!$A$2:$B$816,2,0)</f>
        <v xml:space="preserve">ATM S/M Liverpool de la Jacobo Majluta </v>
      </c>
      <c r="D57" s="4" t="s">
        <v>15</v>
      </c>
      <c r="E57" s="11" t="s">
        <v>55</v>
      </c>
    </row>
    <row r="58" spans="1:5" ht="18" x14ac:dyDescent="0.25">
      <c r="A58" s="9" t="str">
        <f>VLOOKUP(B58,'[1]LISTADO ATM'!$A$2:$C$817,3,0)</f>
        <v>DISTRITO NACIONAL</v>
      </c>
      <c r="B58" s="4">
        <v>96</v>
      </c>
      <c r="C58" s="4" t="str">
        <f>VLOOKUP(B58,'[1]LISTADO ATM'!$A$2:$B$816,2,0)</f>
        <v>ATM S/M Caribe Av. Charles de Gaulle</v>
      </c>
      <c r="D58" s="4" t="s">
        <v>15</v>
      </c>
      <c r="E58" s="11" t="s">
        <v>56</v>
      </c>
    </row>
    <row r="59" spans="1:5" ht="18" x14ac:dyDescent="0.25">
      <c r="A59" s="9" t="str">
        <f>VLOOKUP(B59,'[1]LISTADO ATM'!$A$2:$C$817,3,0)</f>
        <v>NORTE</v>
      </c>
      <c r="B59" s="4">
        <v>142</v>
      </c>
      <c r="C59" s="4" t="str">
        <f>VLOOKUP(B59,'[1]LISTADO ATM'!$A$2:$B$816,2,0)</f>
        <v xml:space="preserve">ATM Centro de Caja Galerías Bonao </v>
      </c>
      <c r="D59" s="4" t="s">
        <v>15</v>
      </c>
      <c r="E59" s="11" t="s">
        <v>57</v>
      </c>
    </row>
    <row r="60" spans="1:5" ht="18" x14ac:dyDescent="0.25">
      <c r="A60" s="9" t="str">
        <f>VLOOKUP(B60,'[1]LISTADO ATM'!$A$2:$C$817,3,0)</f>
        <v>DISTRITO NACIONAL</v>
      </c>
      <c r="B60" s="4">
        <v>314</v>
      </c>
      <c r="C60" s="4" t="str">
        <f>VLOOKUP(B60,'[1]LISTADO ATM'!$A$2:$B$816,2,0)</f>
        <v xml:space="preserve">ATM UNP Cambita Garabito (San Cristóbal) </v>
      </c>
      <c r="D60" s="4" t="s">
        <v>15</v>
      </c>
      <c r="E60" s="11" t="s">
        <v>58</v>
      </c>
    </row>
    <row r="61" spans="1:5" ht="18" x14ac:dyDescent="0.25">
      <c r="A61" s="9" t="str">
        <f>VLOOKUP(B61,'[1]LISTADO ATM'!$A$2:$C$817,3,0)</f>
        <v>NORTE</v>
      </c>
      <c r="B61" s="4">
        <v>333</v>
      </c>
      <c r="C61" s="4" t="str">
        <f>VLOOKUP(B61,'[1]LISTADO ATM'!$A$2:$B$816,2,0)</f>
        <v>ATM Oficina Turey Maimón</v>
      </c>
      <c r="D61" s="4" t="s">
        <v>15</v>
      </c>
      <c r="E61" s="11" t="s">
        <v>59</v>
      </c>
    </row>
    <row r="62" spans="1:5" ht="18" x14ac:dyDescent="0.25">
      <c r="A62" s="9" t="str">
        <f>VLOOKUP(B62,'[1]LISTADO ATM'!$A$2:$C$817,3,0)</f>
        <v>ESTE</v>
      </c>
      <c r="B62" s="4">
        <v>330</v>
      </c>
      <c r="C62" s="4" t="str">
        <f>VLOOKUP(B62,'[1]LISTADO ATM'!$A$2:$B$816,2,0)</f>
        <v xml:space="preserve">ATM Oficina Boulevard (Higuey) </v>
      </c>
      <c r="D62" s="4" t="s">
        <v>15</v>
      </c>
      <c r="E62" s="11" t="s">
        <v>60</v>
      </c>
    </row>
    <row r="63" spans="1:5" ht="18" x14ac:dyDescent="0.25">
      <c r="A63" s="9" t="str">
        <f>VLOOKUP(B63,'[1]LISTADO ATM'!$A$2:$C$817,3,0)</f>
        <v>NORTE</v>
      </c>
      <c r="B63" s="4">
        <v>774</v>
      </c>
      <c r="C63" s="4" t="str">
        <f>VLOOKUP(B63,'[1]LISTADO ATM'!$A$2:$B$816,2,0)</f>
        <v xml:space="preserve">ATM Oficina Montecristi </v>
      </c>
      <c r="D63" s="4" t="s">
        <v>15</v>
      </c>
      <c r="E63" s="11" t="s">
        <v>61</v>
      </c>
    </row>
    <row r="64" spans="1:5" ht="18" x14ac:dyDescent="0.25">
      <c r="A64" s="9" t="str">
        <f>VLOOKUP(B64,'[1]LISTADO ATM'!$A$2:$C$817,3,0)</f>
        <v>DISTRITO NACIONAL</v>
      </c>
      <c r="B64" s="4">
        <v>971</v>
      </c>
      <c r="C64" s="4" t="str">
        <f>VLOOKUP(B64,'[1]LISTADO ATM'!$A$2:$B$816,2,0)</f>
        <v xml:space="preserve">ATM Club Banreservas I </v>
      </c>
      <c r="D64" s="4" t="s">
        <v>15</v>
      </c>
      <c r="E64" s="11" t="s">
        <v>20</v>
      </c>
    </row>
    <row r="65" spans="1:5" ht="18" x14ac:dyDescent="0.25">
      <c r="A65" s="9" t="str">
        <f>VLOOKUP(B65,'[1]LISTADO ATM'!$A$2:$C$817,3,0)</f>
        <v>DISTRITO NACIONAL</v>
      </c>
      <c r="B65" s="4">
        <v>708</v>
      </c>
      <c r="C65" s="4" t="str">
        <f>VLOOKUP(B65,'[1]LISTADO ATM'!$A$2:$B$816,2,0)</f>
        <v xml:space="preserve">ATM El Vestir De Hoy </v>
      </c>
      <c r="D65" s="4" t="s">
        <v>15</v>
      </c>
      <c r="E65" s="11" t="s">
        <v>21</v>
      </c>
    </row>
    <row r="66" spans="1:5" ht="18" x14ac:dyDescent="0.25">
      <c r="A66" s="9" t="str">
        <f>VLOOKUP(B66,'[1]LISTADO ATM'!$A$2:$C$817,3,0)</f>
        <v>DISTRITO NACIONAL</v>
      </c>
      <c r="B66" s="4">
        <v>769</v>
      </c>
      <c r="C66" s="4" t="str">
        <f>VLOOKUP(B66,'[1]LISTADO ATM'!$A$2:$B$816,2,0)</f>
        <v>ATM UNP Pablo Mella Morales</v>
      </c>
      <c r="D66" s="4" t="s">
        <v>15</v>
      </c>
      <c r="E66" s="11" t="s">
        <v>22</v>
      </c>
    </row>
    <row r="67" spans="1:5" ht="18" x14ac:dyDescent="0.25">
      <c r="A67" s="9" t="str">
        <f>VLOOKUP(B67,'[1]LISTADO ATM'!$A$2:$C$817,3,0)</f>
        <v>SUR</v>
      </c>
      <c r="B67" s="4">
        <v>765</v>
      </c>
      <c r="C67" s="4" t="str">
        <f>VLOOKUP(B67,'[1]LISTADO ATM'!$A$2:$B$816,2,0)</f>
        <v xml:space="preserve">ATM Oficina Azua I </v>
      </c>
      <c r="D67" s="4" t="s">
        <v>15</v>
      </c>
      <c r="E67" s="11" t="s">
        <v>23</v>
      </c>
    </row>
    <row r="68" spans="1:5" ht="18" x14ac:dyDescent="0.25">
      <c r="A68" s="9" t="str">
        <f>VLOOKUP(B68,'[1]LISTADO ATM'!$A$2:$C$817,3,0)</f>
        <v>NORTE</v>
      </c>
      <c r="B68" s="4">
        <v>689</v>
      </c>
      <c r="C68" s="4" t="str">
        <f>VLOOKUP(B68,'[1]LISTADO ATM'!$A$2:$B$816,2,0)</f>
        <v>ATM Eco Petroleo Villa Gonzalez</v>
      </c>
      <c r="D68" s="4" t="s">
        <v>15</v>
      </c>
      <c r="E68" s="11" t="s">
        <v>24</v>
      </c>
    </row>
    <row r="69" spans="1:5" ht="18" x14ac:dyDescent="0.25">
      <c r="A69" s="9" t="str">
        <f>VLOOKUP(B69,'[1]LISTADO ATM'!$A$2:$C$817,3,0)</f>
        <v>SUR</v>
      </c>
      <c r="B69" s="4">
        <v>766</v>
      </c>
      <c r="C69" s="4" t="str">
        <f>VLOOKUP(B69,'[1]LISTADO ATM'!$A$2:$B$816,2,0)</f>
        <v xml:space="preserve">ATM Oficina Azua II </v>
      </c>
      <c r="D69" s="4" t="s">
        <v>15</v>
      </c>
      <c r="E69" s="11" t="s">
        <v>25</v>
      </c>
    </row>
    <row r="70" spans="1:5" ht="18" x14ac:dyDescent="0.25">
      <c r="A70" s="9" t="str">
        <f>VLOOKUP(B70,'[1]LISTADO ATM'!$A$2:$C$817,3,0)</f>
        <v>DISTRITO NACIONAL</v>
      </c>
      <c r="B70" s="4">
        <v>515</v>
      </c>
      <c r="C70" s="4" t="str">
        <f>VLOOKUP(B70,'[1]LISTADO ATM'!$A$2:$B$816,2,0)</f>
        <v xml:space="preserve">ATM Oficina Agora Mall I </v>
      </c>
      <c r="D70" s="4" t="s">
        <v>15</v>
      </c>
      <c r="E70" s="11" t="s">
        <v>26</v>
      </c>
    </row>
    <row r="71" spans="1:5" ht="18" x14ac:dyDescent="0.25">
      <c r="A71" s="9" t="str">
        <f>VLOOKUP(B71,'[1]LISTADO ATM'!$A$2:$C$817,3,0)</f>
        <v>DISTRITO NACIONAL</v>
      </c>
      <c r="B71" s="4">
        <v>194</v>
      </c>
      <c r="C71" s="4" t="str">
        <f>VLOOKUP(B71,'[1]LISTADO ATM'!$A$2:$B$816,2,0)</f>
        <v xml:space="preserve">ATM UNP Pantoja </v>
      </c>
      <c r="D71" s="4" t="s">
        <v>15</v>
      </c>
      <c r="E71" s="11" t="s">
        <v>27</v>
      </c>
    </row>
    <row r="72" spans="1:5" ht="18" x14ac:dyDescent="0.25">
      <c r="A72" s="9" t="str">
        <f>VLOOKUP(B72,'[1]LISTADO ATM'!$A$2:$C$817,3,0)</f>
        <v>SUR</v>
      </c>
      <c r="B72" s="4">
        <v>751</v>
      </c>
      <c r="C72" s="4" t="str">
        <f>VLOOKUP(B72,'[1]LISTADO ATM'!$A$2:$B$816,2,0)</f>
        <v>ATM Eco Petroleo Camilo</v>
      </c>
      <c r="D72" s="4" t="s">
        <v>15</v>
      </c>
      <c r="E72" s="11" t="s">
        <v>62</v>
      </c>
    </row>
    <row r="73" spans="1:5" ht="18" x14ac:dyDescent="0.25">
      <c r="A73" s="9" t="str">
        <f>VLOOKUP(B73,'[1]LISTADO ATM'!$A$2:$C$817,3,0)</f>
        <v>ESTE</v>
      </c>
      <c r="B73" s="4">
        <v>480</v>
      </c>
      <c r="C73" s="4" t="str">
        <f>VLOOKUP(B73,'[1]LISTADO ATM'!$A$2:$B$816,2,0)</f>
        <v>ATM UNP Farmaconal Higuey</v>
      </c>
      <c r="D73" s="4" t="s">
        <v>15</v>
      </c>
      <c r="E73" s="11" t="s">
        <v>63</v>
      </c>
    </row>
    <row r="74" spans="1:5" ht="18.75" thickBot="1" x14ac:dyDescent="0.3">
      <c r="A74" s="6" t="s">
        <v>11</v>
      </c>
      <c r="B74" s="12">
        <f>COUNT(B46:B73)</f>
        <v>28</v>
      </c>
      <c r="C74" s="21"/>
      <c r="D74" s="5"/>
      <c r="E74" s="23"/>
    </row>
    <row r="75" spans="1:5" ht="15.75" thickBot="1" x14ac:dyDescent="0.3">
      <c r="E75" s="8"/>
    </row>
    <row r="76" spans="1:5" ht="18.75" thickBot="1" x14ac:dyDescent="0.3">
      <c r="A76" s="32" t="s">
        <v>12</v>
      </c>
      <c r="B76" s="33"/>
      <c r="E76" s="8"/>
    </row>
    <row r="77" spans="1:5" ht="18.75" thickBot="1" x14ac:dyDescent="0.3">
      <c r="A77" s="28">
        <f>+B42+B74</f>
        <v>55</v>
      </c>
      <c r="B77" s="29"/>
      <c r="E77" s="8"/>
    </row>
    <row r="78" spans="1:5" ht="15.75" thickBot="1" x14ac:dyDescent="0.3">
      <c r="E78" s="8"/>
    </row>
    <row r="79" spans="1:5" ht="18.75" thickBot="1" x14ac:dyDescent="0.3">
      <c r="A79" s="25" t="s">
        <v>13</v>
      </c>
      <c r="B79" s="26"/>
      <c r="C79" s="26"/>
      <c r="D79" s="26"/>
      <c r="E79" s="27"/>
    </row>
    <row r="80" spans="1:5" ht="18" x14ac:dyDescent="0.25">
      <c r="A80" s="13" t="s">
        <v>5</v>
      </c>
      <c r="B80" s="13" t="s">
        <v>6</v>
      </c>
      <c r="C80" s="7" t="s">
        <v>7</v>
      </c>
      <c r="D80" s="34" t="s">
        <v>8</v>
      </c>
      <c r="E80" s="35"/>
    </row>
    <row r="81" spans="1:5" ht="18" x14ac:dyDescent="0.25">
      <c r="A81" s="4" t="str">
        <f>VLOOKUP(B81,'[1]LISTADO ATM'!$A$2:$C$817,3,0)</f>
        <v>ESTE</v>
      </c>
      <c r="B81" s="4">
        <v>293</v>
      </c>
      <c r="C81" s="9" t="str">
        <f>VLOOKUP(B81,'[1]LISTADO ATM'!$A$2:$B$816,2,0)</f>
        <v xml:space="preserve">ATM S/M Nueva Visión (San Pedro) </v>
      </c>
      <c r="D81" s="46" t="s">
        <v>16</v>
      </c>
      <c r="E81" s="47"/>
    </row>
    <row r="82" spans="1:5" ht="18" x14ac:dyDescent="0.25">
      <c r="A82" s="4" t="str">
        <f>VLOOKUP(B82,'[1]LISTADO ATM'!$A$2:$C$817,3,0)</f>
        <v>DISTRITO NACIONAL</v>
      </c>
      <c r="B82" s="4">
        <v>745</v>
      </c>
      <c r="C82" s="9" t="str">
        <f>VLOOKUP(B82,'[1]LISTADO ATM'!$A$2:$B$816,2,0)</f>
        <v xml:space="preserve">ATM Oficina Ave. Duarte </v>
      </c>
      <c r="D82" s="46" t="s">
        <v>17</v>
      </c>
      <c r="E82" s="47"/>
    </row>
    <row r="83" spans="1:5" ht="18" x14ac:dyDescent="0.25">
      <c r="A83" s="4" t="str">
        <f>VLOOKUP(B83,'[1]LISTADO ATM'!$A$2:$C$817,3,0)</f>
        <v>SUR</v>
      </c>
      <c r="B83" s="4">
        <v>870</v>
      </c>
      <c r="C83" s="9" t="str">
        <f>VLOOKUP(B83,'[1]LISTADO ATM'!$A$2:$B$816,2,0)</f>
        <v xml:space="preserve">ATM Willbes Dominicana (Barahona) </v>
      </c>
      <c r="D83" s="46" t="s">
        <v>14</v>
      </c>
      <c r="E83" s="47"/>
    </row>
    <row r="84" spans="1:5" ht="18" x14ac:dyDescent="0.25">
      <c r="A84" s="4" t="str">
        <f>VLOOKUP(B84,'[1]LISTADO ATM'!$A$2:$C$817,3,0)</f>
        <v>ESTE</v>
      </c>
      <c r="B84" s="4">
        <v>111</v>
      </c>
      <c r="C84" s="9" t="str">
        <f>VLOOKUP(B84,'[1]LISTADO ATM'!$A$2:$B$816,2,0)</f>
        <v xml:space="preserve">ATM Oficina San Pedro </v>
      </c>
      <c r="D84" s="46" t="s">
        <v>14</v>
      </c>
      <c r="E84" s="47"/>
    </row>
    <row r="85" spans="1:5" ht="18" x14ac:dyDescent="0.25">
      <c r="A85" s="4" t="str">
        <f>VLOOKUP(B85,'[1]LISTADO ATM'!$A$2:$C$817,3,0)</f>
        <v>DISTRITO NACIONAL</v>
      </c>
      <c r="B85" s="4">
        <v>690</v>
      </c>
      <c r="C85" s="9" t="str">
        <f>VLOOKUP(B85,'[1]LISTADO ATM'!$A$2:$B$816,2,0)</f>
        <v>ATM Eco Petroleo Esperanza</v>
      </c>
      <c r="D85" s="46" t="s">
        <v>14</v>
      </c>
      <c r="E85" s="47"/>
    </row>
    <row r="86" spans="1:5" ht="18" x14ac:dyDescent="0.25">
      <c r="A86" s="4" t="str">
        <f>VLOOKUP(B86,'[1]LISTADO ATM'!$A$2:$C$817,3,0)</f>
        <v>NORTE</v>
      </c>
      <c r="B86" s="4">
        <v>95</v>
      </c>
      <c r="C86" s="9" t="str">
        <f>VLOOKUP(B86,'[1]LISTADO ATM'!$A$2:$B$816,2,0)</f>
        <v xml:space="preserve">ATM Oficina Tenares </v>
      </c>
      <c r="D86" s="46" t="s">
        <v>14</v>
      </c>
      <c r="E86" s="47"/>
    </row>
    <row r="87" spans="1:5" ht="18" x14ac:dyDescent="0.25">
      <c r="A87" s="4" t="str">
        <f>VLOOKUP(B87,'[1]LISTADO ATM'!$A$2:$C$817,3,0)</f>
        <v>ESTE</v>
      </c>
      <c r="B87" s="4">
        <v>104</v>
      </c>
      <c r="C87" s="9" t="str">
        <f>VLOOKUP(B87,'[1]LISTADO ATM'!$A$2:$B$816,2,0)</f>
        <v xml:space="preserve">ATM Jumbo Higuey </v>
      </c>
      <c r="D87" s="46" t="s">
        <v>14</v>
      </c>
      <c r="E87" s="47"/>
    </row>
    <row r="88" spans="1:5" ht="18" x14ac:dyDescent="0.25">
      <c r="A88" s="4" t="str">
        <f>VLOOKUP(B88,'[1]LISTADO ATM'!$A$2:$C$817,3,0)</f>
        <v>NORTE</v>
      </c>
      <c r="B88" s="4">
        <v>136</v>
      </c>
      <c r="C88" s="9" t="str">
        <f>VLOOKUP(B88,'[1]LISTADO ATM'!$A$2:$B$816,2,0)</f>
        <v>ATM S/M Xtra (Santiago)</v>
      </c>
      <c r="D88" s="46" t="s">
        <v>14</v>
      </c>
      <c r="E88" s="47"/>
    </row>
    <row r="89" spans="1:5" ht="18" x14ac:dyDescent="0.25">
      <c r="A89" s="4" t="str">
        <f>VLOOKUP(B89,'[1]LISTADO ATM'!$A$2:$C$817,3,0)</f>
        <v>DISTRITO NACIONAL</v>
      </c>
      <c r="B89" s="4">
        <v>194</v>
      </c>
      <c r="C89" s="9" t="str">
        <f>VLOOKUP(B89,'[1]LISTADO ATM'!$A$2:$B$816,2,0)</f>
        <v xml:space="preserve">ATM UNP Pantoja </v>
      </c>
      <c r="D89" s="46" t="s">
        <v>14</v>
      </c>
      <c r="E89" s="47"/>
    </row>
    <row r="90" spans="1:5" ht="18" x14ac:dyDescent="0.25">
      <c r="A90" s="4" t="str">
        <f>VLOOKUP(B90,'[1]LISTADO ATM'!$A$2:$C$817,3,0)</f>
        <v>DISTRITO NACIONAL</v>
      </c>
      <c r="B90" s="4">
        <v>461</v>
      </c>
      <c r="C90" s="9" t="str">
        <f>VLOOKUP(B90,'[1]LISTADO ATM'!$A$2:$B$816,2,0)</f>
        <v xml:space="preserve">ATM Autobanco Sarasota I </v>
      </c>
      <c r="D90" s="46" t="s">
        <v>14</v>
      </c>
      <c r="E90" s="47"/>
    </row>
    <row r="91" spans="1:5" ht="18" x14ac:dyDescent="0.25">
      <c r="A91" s="4" t="str">
        <f>VLOOKUP(B91,'[1]LISTADO ATM'!$A$2:$C$817,3,0)</f>
        <v>NORTE</v>
      </c>
      <c r="B91" s="4">
        <v>496</v>
      </c>
      <c r="C91" s="9" t="str">
        <f>VLOOKUP(B91,'[1]LISTADO ATM'!$A$2:$B$816,2,0)</f>
        <v xml:space="preserve">ATM Multicentro La Sirena Bonao </v>
      </c>
      <c r="D91" s="46" t="s">
        <v>14</v>
      </c>
      <c r="E91" s="47"/>
    </row>
    <row r="92" spans="1:5" ht="18" x14ac:dyDescent="0.25">
      <c r="A92" s="4" t="str">
        <f>VLOOKUP(B92,'[1]LISTADO ATM'!$A$2:$C$817,3,0)</f>
        <v>NORTE</v>
      </c>
      <c r="B92" s="4">
        <v>604</v>
      </c>
      <c r="C92" s="9" t="str">
        <f>VLOOKUP(B92,'[1]LISTADO ATM'!$A$2:$B$816,2,0)</f>
        <v xml:space="preserve">ATM Oficina Estancia Nueva (Moca) </v>
      </c>
      <c r="D92" s="46" t="s">
        <v>14</v>
      </c>
      <c r="E92" s="47"/>
    </row>
    <row r="93" spans="1:5" ht="18" x14ac:dyDescent="0.25">
      <c r="A93" s="4" t="str">
        <f>VLOOKUP(B93,'[1]LISTADO ATM'!$A$2:$C$817,3,0)</f>
        <v>NORTE</v>
      </c>
      <c r="B93" s="4">
        <v>606</v>
      </c>
      <c r="C93" s="9" t="str">
        <f>VLOOKUP(B93,'[1]LISTADO ATM'!$A$2:$B$816,2,0)</f>
        <v xml:space="preserve">ATM UNP Manolo Tavarez Justo </v>
      </c>
      <c r="D93" s="46" t="s">
        <v>14</v>
      </c>
      <c r="E93" s="47"/>
    </row>
    <row r="94" spans="1:5" ht="18" x14ac:dyDescent="0.25">
      <c r="A94" s="4" t="str">
        <f>VLOOKUP(B94,'[1]LISTADO ATM'!$A$2:$C$817,3,0)</f>
        <v>NORTE</v>
      </c>
      <c r="B94" s="4">
        <v>689</v>
      </c>
      <c r="C94" s="9" t="str">
        <f>VLOOKUP(B94,'[1]LISTADO ATM'!$A$2:$B$816,2,0)</f>
        <v>ATM Eco Petroleo Villa Gonzalez</v>
      </c>
      <c r="D94" s="46" t="s">
        <v>14</v>
      </c>
      <c r="E94" s="47"/>
    </row>
    <row r="95" spans="1:5" ht="18" x14ac:dyDescent="0.25">
      <c r="A95" s="4" t="str">
        <f>VLOOKUP(B95,'[1]LISTADO ATM'!$A$2:$C$817,3,0)</f>
        <v>ESTE</v>
      </c>
      <c r="B95" s="4">
        <v>1</v>
      </c>
      <c r="C95" s="9" t="str">
        <f>VLOOKUP(B95,'[1]LISTADO ATM'!$A$2:$B$816,2,0)</f>
        <v>ATM S/M San Rafael del Yuma</v>
      </c>
      <c r="D95" s="46" t="s">
        <v>14</v>
      </c>
      <c r="E95" s="47"/>
    </row>
    <row r="96" spans="1:5" ht="18" x14ac:dyDescent="0.25">
      <c r="A96" s="4" t="str">
        <f>VLOOKUP(B96,'[1]LISTADO ATM'!$A$2:$C$817,3,0)</f>
        <v>NORTE</v>
      </c>
      <c r="B96" s="4">
        <v>144</v>
      </c>
      <c r="C96" s="9" t="str">
        <f>VLOOKUP(B96,'[1]LISTADO ATM'!$A$2:$B$816,2,0)</f>
        <v xml:space="preserve">ATM Oficina Villa Altagracia </v>
      </c>
      <c r="D96" s="46" t="s">
        <v>14</v>
      </c>
      <c r="E96" s="47"/>
    </row>
    <row r="97" spans="1:5" ht="36" x14ac:dyDescent="0.25">
      <c r="A97" s="4" t="str">
        <f>VLOOKUP(B97,'[1]LISTADO ATM'!$A$2:$C$817,3,0)</f>
        <v>DISTRITO NACIONAL</v>
      </c>
      <c r="B97" s="4">
        <v>549</v>
      </c>
      <c r="C97" s="9" t="str">
        <f>VLOOKUP(B97,'[1]LISTADO ATM'!$A$2:$B$816,2,0)</f>
        <v xml:space="preserve">ATM Ministerio de Turismo (Oficinas Gubernamentales) </v>
      </c>
      <c r="D97" s="46" t="s">
        <v>14</v>
      </c>
      <c r="E97" s="47"/>
    </row>
    <row r="98" spans="1:5" ht="18" x14ac:dyDescent="0.25">
      <c r="A98" s="4" t="str">
        <f>VLOOKUP(B98,'[1]LISTADO ATM'!$A$2:$C$817,3,0)</f>
        <v>ESTE</v>
      </c>
      <c r="B98" s="4">
        <v>673</v>
      </c>
      <c r="C98" s="9" t="str">
        <f>VLOOKUP(B98,'[1]LISTADO ATM'!$A$2:$B$816,2,0)</f>
        <v>ATM Clínica Dr. Cruz Jiminián</v>
      </c>
      <c r="D98" s="46" t="s">
        <v>17</v>
      </c>
      <c r="E98" s="47"/>
    </row>
    <row r="99" spans="1:5" ht="18" x14ac:dyDescent="0.25">
      <c r="A99" s="4" t="str">
        <f>VLOOKUP(B99,'[1]LISTADO ATM'!$A$2:$C$817,3,0)</f>
        <v>DISTRITO NACIONAL</v>
      </c>
      <c r="B99" s="4">
        <v>676</v>
      </c>
      <c r="C99" s="9" t="str">
        <f>VLOOKUP(B99,'[1]LISTADO ATM'!$A$2:$B$816,2,0)</f>
        <v>ATM S/M Bravo Colina Del Oeste</v>
      </c>
      <c r="D99" s="46" t="s">
        <v>14</v>
      </c>
      <c r="E99" s="47"/>
    </row>
    <row r="100" spans="1:5" ht="18" x14ac:dyDescent="0.25">
      <c r="A100" s="4" t="str">
        <f>VLOOKUP(B100,'[1]LISTADO ATM'!$A$2:$C$817,3,0)</f>
        <v>DISTRITO NACIONAL</v>
      </c>
      <c r="B100" s="4">
        <v>715</v>
      </c>
      <c r="C100" s="9" t="str">
        <f>VLOOKUP(B100,'[1]LISTADO ATM'!$A$2:$B$816,2,0)</f>
        <v xml:space="preserve">ATM Oficina 27 de Febrero (Lobby) </v>
      </c>
      <c r="D100" s="46" t="s">
        <v>14</v>
      </c>
      <c r="E100" s="47"/>
    </row>
    <row r="101" spans="1:5" ht="18" x14ac:dyDescent="0.25">
      <c r="A101" s="4" t="str">
        <f>VLOOKUP(B101,'[1]LISTADO ATM'!$A$2:$C$817,3,0)</f>
        <v>NORTE</v>
      </c>
      <c r="B101" s="4">
        <v>778</v>
      </c>
      <c r="C101" s="9" t="str">
        <f>VLOOKUP(B101,'[1]LISTADO ATM'!$A$2:$B$816,2,0)</f>
        <v xml:space="preserve">ATM Oficina Esperanza (Mao) </v>
      </c>
      <c r="D101" s="46" t="s">
        <v>14</v>
      </c>
      <c r="E101" s="47"/>
    </row>
    <row r="102" spans="1:5" ht="18" x14ac:dyDescent="0.25">
      <c r="A102" s="4" t="str">
        <f>VLOOKUP(B102,'[1]LISTADO ATM'!$A$2:$C$817,3,0)</f>
        <v>NORTE</v>
      </c>
      <c r="B102" s="4">
        <v>779</v>
      </c>
      <c r="C102" s="9" t="str">
        <f>VLOOKUP(B102,'[1]LISTADO ATM'!$A$2:$B$816,2,0)</f>
        <v xml:space="preserve">ATM Zona Franca Esperanza I (Mao) </v>
      </c>
      <c r="D102" s="46" t="s">
        <v>14</v>
      </c>
      <c r="E102" s="47"/>
    </row>
    <row r="103" spans="1:5" ht="18" x14ac:dyDescent="0.25">
      <c r="A103" s="4" t="str">
        <f>VLOOKUP(B103,'[1]LISTADO ATM'!$A$2:$C$817,3,0)</f>
        <v>NORTE</v>
      </c>
      <c r="B103" s="4">
        <v>862</v>
      </c>
      <c r="C103" s="9" t="str">
        <f>VLOOKUP(B103,'[1]LISTADO ATM'!$A$2:$B$816,2,0)</f>
        <v xml:space="preserve">ATM S/M Doble A (Sabaneta) </v>
      </c>
      <c r="D103" s="46" t="s">
        <v>14</v>
      </c>
      <c r="E103" s="47"/>
    </row>
    <row r="104" spans="1:5" ht="18" x14ac:dyDescent="0.25">
      <c r="A104" s="4" t="str">
        <f>VLOOKUP(B104,'[1]LISTADO ATM'!$A$2:$C$817,3,0)</f>
        <v>ESTE</v>
      </c>
      <c r="B104" s="4">
        <v>934</v>
      </c>
      <c r="C104" s="9" t="str">
        <f>VLOOKUP(B104,'[1]LISTADO ATM'!$A$2:$B$816,2,0)</f>
        <v>ATM Hotel Dreams La Romana</v>
      </c>
      <c r="D104" s="46" t="s">
        <v>14</v>
      </c>
      <c r="E104" s="47"/>
    </row>
    <row r="105" spans="1:5" ht="18" x14ac:dyDescent="0.25">
      <c r="A105" s="4" t="str">
        <f>VLOOKUP(B105,'[1]LISTADO ATM'!$A$2:$C$817,3,0)</f>
        <v>DISTRITO NACIONAL</v>
      </c>
      <c r="B105" s="4">
        <v>957</v>
      </c>
      <c r="C105" s="9" t="str">
        <f>VLOOKUP(B105,'[1]LISTADO ATM'!$A$2:$B$816,2,0)</f>
        <v xml:space="preserve">ATM Oficina Venezuela </v>
      </c>
      <c r="D105" s="46" t="s">
        <v>14</v>
      </c>
      <c r="E105" s="47"/>
    </row>
    <row r="106" spans="1:5" ht="18" x14ac:dyDescent="0.25">
      <c r="A106" s="4" t="str">
        <f>VLOOKUP(B106,'[1]LISTADO ATM'!$A$2:$C$817,3,0)</f>
        <v>NORTE</v>
      </c>
      <c r="B106" s="4">
        <v>985</v>
      </c>
      <c r="C106" s="9" t="str">
        <f>VLOOKUP(B106,'[1]LISTADO ATM'!$A$2:$B$816,2,0)</f>
        <v xml:space="preserve">ATM Oficina Dajabón II </v>
      </c>
      <c r="D106" s="46" t="s">
        <v>14</v>
      </c>
      <c r="E106" s="47"/>
    </row>
    <row r="107" spans="1:5" ht="18" x14ac:dyDescent="0.25">
      <c r="A107" s="4" t="str">
        <f>VLOOKUP(B107,'[1]LISTADO ATM'!$A$2:$C$817,3,0)</f>
        <v>NORTE</v>
      </c>
      <c r="B107" s="4">
        <v>991</v>
      </c>
      <c r="C107" s="9" t="str">
        <f>VLOOKUP(B107,'[1]LISTADO ATM'!$A$2:$B$816,2,0)</f>
        <v xml:space="preserve">ATM UNP Las Matas de Santa Cruz </v>
      </c>
      <c r="D107" s="46" t="s">
        <v>14</v>
      </c>
      <c r="E107" s="47"/>
    </row>
    <row r="108" spans="1:5" ht="18.75" thickBot="1" x14ac:dyDescent="0.3">
      <c r="A108" s="6" t="s">
        <v>11</v>
      </c>
      <c r="B108" s="12">
        <f>COUNT(B81:B107)</f>
        <v>27</v>
      </c>
      <c r="C108" s="21"/>
      <c r="D108" s="30"/>
      <c r="E108" s="31"/>
    </row>
  </sheetData>
  <mergeCells count="38">
    <mergeCell ref="D103:E103"/>
    <mergeCell ref="D89:E89"/>
    <mergeCell ref="D86:E86"/>
    <mergeCell ref="D92:E92"/>
    <mergeCell ref="D94:E94"/>
    <mergeCell ref="D106:E106"/>
    <mergeCell ref="D93:E93"/>
    <mergeCell ref="D99:E99"/>
    <mergeCell ref="D104:E104"/>
    <mergeCell ref="D105:E105"/>
    <mergeCell ref="D95:E95"/>
    <mergeCell ref="D96:E96"/>
    <mergeCell ref="D97:E97"/>
    <mergeCell ref="D98:E98"/>
    <mergeCell ref="D100:E100"/>
    <mergeCell ref="D101:E101"/>
    <mergeCell ref="D102:E102"/>
    <mergeCell ref="A1:E1"/>
    <mergeCell ref="A7:E7"/>
    <mergeCell ref="C10:E10"/>
    <mergeCell ref="A12:E12"/>
    <mergeCell ref="A2:E2"/>
    <mergeCell ref="A44:E44"/>
    <mergeCell ref="A77:B77"/>
    <mergeCell ref="A79:E79"/>
    <mergeCell ref="D108:E108"/>
    <mergeCell ref="A76:B76"/>
    <mergeCell ref="D80:E80"/>
    <mergeCell ref="D107:E107"/>
    <mergeCell ref="D81:E81"/>
    <mergeCell ref="D82:E82"/>
    <mergeCell ref="D91:E91"/>
    <mergeCell ref="D87:E87"/>
    <mergeCell ref="D83:E83"/>
    <mergeCell ref="D90:E90"/>
    <mergeCell ref="D88:E88"/>
    <mergeCell ref="D84:E84"/>
    <mergeCell ref="D85:E85"/>
  </mergeCells>
  <phoneticPr fontId="11" type="noConversion"/>
  <conditionalFormatting sqref="B108 B74:B91 B41:B56 B98:B99 B1:B30">
    <cfRule type="duplicateValues" dxfId="124" priority="138"/>
  </conditionalFormatting>
  <conditionalFormatting sqref="B57">
    <cfRule type="duplicateValues" dxfId="123" priority="124"/>
  </conditionalFormatting>
  <conditionalFormatting sqref="B58">
    <cfRule type="duplicateValues" dxfId="122" priority="123"/>
  </conditionalFormatting>
  <conditionalFormatting sqref="B59">
    <cfRule type="duplicateValues" dxfId="121" priority="122"/>
  </conditionalFormatting>
  <conditionalFormatting sqref="B60">
    <cfRule type="duplicateValues" dxfId="120" priority="121"/>
  </conditionalFormatting>
  <conditionalFormatting sqref="B61">
    <cfRule type="duplicateValues" dxfId="119" priority="120"/>
  </conditionalFormatting>
  <conditionalFormatting sqref="B62">
    <cfRule type="duplicateValues" dxfId="118" priority="119"/>
  </conditionalFormatting>
  <conditionalFormatting sqref="B63">
    <cfRule type="duplicateValues" dxfId="117" priority="118"/>
  </conditionalFormatting>
  <conditionalFormatting sqref="B64">
    <cfRule type="duplicateValues" dxfId="116" priority="117"/>
  </conditionalFormatting>
  <conditionalFormatting sqref="B108 B74:B91 B41:B64 B98:B99 B1:B30">
    <cfRule type="duplicateValues" dxfId="115" priority="116"/>
  </conditionalFormatting>
  <conditionalFormatting sqref="B67">
    <cfRule type="duplicateValues" dxfId="114" priority="115"/>
  </conditionalFormatting>
  <conditionalFormatting sqref="B67">
    <cfRule type="duplicateValues" dxfId="113" priority="114"/>
  </conditionalFormatting>
  <conditionalFormatting sqref="B65">
    <cfRule type="duplicateValues" dxfId="112" priority="113"/>
  </conditionalFormatting>
  <conditionalFormatting sqref="B65">
    <cfRule type="duplicateValues" dxfId="111" priority="112"/>
  </conditionalFormatting>
  <conditionalFormatting sqref="B66">
    <cfRule type="duplicateValues" dxfId="110" priority="111"/>
  </conditionalFormatting>
  <conditionalFormatting sqref="B66">
    <cfRule type="duplicateValues" dxfId="109" priority="110"/>
  </conditionalFormatting>
  <conditionalFormatting sqref="B31:B34">
    <cfRule type="duplicateValues" dxfId="108" priority="109"/>
  </conditionalFormatting>
  <conditionalFormatting sqref="B31:B34">
    <cfRule type="duplicateValues" dxfId="107" priority="108"/>
  </conditionalFormatting>
  <conditionalFormatting sqref="B35">
    <cfRule type="duplicateValues" dxfId="106" priority="107"/>
  </conditionalFormatting>
  <conditionalFormatting sqref="B35">
    <cfRule type="duplicateValues" dxfId="105" priority="106"/>
  </conditionalFormatting>
  <conditionalFormatting sqref="B36:B39">
    <cfRule type="duplicateValues" dxfId="104" priority="105"/>
  </conditionalFormatting>
  <conditionalFormatting sqref="B36:B39">
    <cfRule type="duplicateValues" dxfId="103" priority="104"/>
  </conditionalFormatting>
  <conditionalFormatting sqref="B40">
    <cfRule type="duplicateValues" dxfId="102" priority="103"/>
  </conditionalFormatting>
  <conditionalFormatting sqref="B40">
    <cfRule type="duplicateValues" dxfId="101" priority="102"/>
  </conditionalFormatting>
  <conditionalFormatting sqref="B73">
    <cfRule type="duplicateValues" dxfId="100" priority="101"/>
  </conditionalFormatting>
  <conditionalFormatting sqref="B73">
    <cfRule type="duplicateValues" dxfId="99" priority="100"/>
  </conditionalFormatting>
  <conditionalFormatting sqref="B72">
    <cfRule type="duplicateValues" dxfId="98" priority="99"/>
  </conditionalFormatting>
  <conditionalFormatting sqref="B72">
    <cfRule type="duplicateValues" dxfId="97" priority="98"/>
  </conditionalFormatting>
  <conditionalFormatting sqref="B71">
    <cfRule type="duplicateValues" dxfId="96" priority="97"/>
  </conditionalFormatting>
  <conditionalFormatting sqref="B71">
    <cfRule type="duplicateValues" dxfId="95" priority="96"/>
  </conditionalFormatting>
  <conditionalFormatting sqref="B70">
    <cfRule type="duplicateValues" dxfId="94" priority="95"/>
  </conditionalFormatting>
  <conditionalFormatting sqref="B70">
    <cfRule type="duplicateValues" dxfId="93" priority="94"/>
  </conditionalFormatting>
  <conditionalFormatting sqref="B69">
    <cfRule type="duplicateValues" dxfId="92" priority="93"/>
  </conditionalFormatting>
  <conditionalFormatting sqref="B69">
    <cfRule type="duplicateValues" dxfId="91" priority="92"/>
  </conditionalFormatting>
  <conditionalFormatting sqref="B68">
    <cfRule type="duplicateValues" dxfId="90" priority="91"/>
  </conditionalFormatting>
  <conditionalFormatting sqref="B68">
    <cfRule type="duplicateValues" dxfId="89" priority="90"/>
  </conditionalFormatting>
  <conditionalFormatting sqref="E14:E23">
    <cfRule type="duplicateValues" dxfId="88" priority="89"/>
  </conditionalFormatting>
  <conditionalFormatting sqref="E14:E23">
    <cfRule type="duplicateValues" dxfId="87" priority="88"/>
  </conditionalFormatting>
  <conditionalFormatting sqref="E14:E23">
    <cfRule type="duplicateValues" dxfId="86" priority="85"/>
    <cfRule type="duplicateValues" dxfId="85" priority="86"/>
    <cfRule type="duplicateValues" dxfId="84" priority="87"/>
  </conditionalFormatting>
  <conditionalFormatting sqref="E14:E23">
    <cfRule type="duplicateValues" dxfId="83" priority="83"/>
    <cfRule type="duplicateValues" dxfId="82" priority="84"/>
  </conditionalFormatting>
  <conditionalFormatting sqref="E14:E23">
    <cfRule type="duplicateValues" dxfId="81" priority="82"/>
  </conditionalFormatting>
  <conditionalFormatting sqref="E14:E23">
    <cfRule type="duplicateValues" dxfId="80" priority="80"/>
    <cfRule type="duplicateValues" dxfId="79" priority="81"/>
  </conditionalFormatting>
  <conditionalFormatting sqref="E14:E23">
    <cfRule type="duplicateValues" dxfId="78" priority="79"/>
  </conditionalFormatting>
  <conditionalFormatting sqref="E24:E31">
    <cfRule type="duplicateValues" dxfId="77" priority="78"/>
  </conditionalFormatting>
  <conditionalFormatting sqref="E24:E31">
    <cfRule type="duplicateValues" dxfId="76" priority="77"/>
  </conditionalFormatting>
  <conditionalFormatting sqref="E24:E31">
    <cfRule type="duplicateValues" dxfId="75" priority="74"/>
    <cfRule type="duplicateValues" dxfId="74" priority="75"/>
    <cfRule type="duplicateValues" dxfId="73" priority="76"/>
  </conditionalFormatting>
  <conditionalFormatting sqref="E24:E31">
    <cfRule type="duplicateValues" dxfId="72" priority="72"/>
    <cfRule type="duplicateValues" dxfId="71" priority="73"/>
  </conditionalFormatting>
  <conditionalFormatting sqref="E24:E31">
    <cfRule type="duplicateValues" dxfId="70" priority="71"/>
  </conditionalFormatting>
  <conditionalFormatting sqref="E24:E31">
    <cfRule type="duplicateValues" dxfId="69" priority="69"/>
    <cfRule type="duplicateValues" dxfId="68" priority="70"/>
  </conditionalFormatting>
  <conditionalFormatting sqref="E24:E31">
    <cfRule type="duplicateValues" dxfId="67" priority="68"/>
  </conditionalFormatting>
  <conditionalFormatting sqref="E14:E31">
    <cfRule type="duplicateValues" dxfId="66" priority="67"/>
  </conditionalFormatting>
  <conditionalFormatting sqref="E32:E40">
    <cfRule type="duplicateValues" dxfId="65" priority="66"/>
  </conditionalFormatting>
  <conditionalFormatting sqref="E32:E40">
    <cfRule type="duplicateValues" dxfId="64" priority="65"/>
  </conditionalFormatting>
  <conditionalFormatting sqref="E32:E40">
    <cfRule type="duplicateValues" dxfId="63" priority="62"/>
    <cfRule type="duplicateValues" dxfId="62" priority="63"/>
    <cfRule type="duplicateValues" dxfId="61" priority="64"/>
  </conditionalFormatting>
  <conditionalFormatting sqref="E32:E40">
    <cfRule type="duplicateValues" dxfId="60" priority="60"/>
    <cfRule type="duplicateValues" dxfId="59" priority="61"/>
  </conditionalFormatting>
  <conditionalFormatting sqref="E32:E40">
    <cfRule type="duplicateValues" dxfId="58" priority="59"/>
  </conditionalFormatting>
  <conditionalFormatting sqref="E32:E40">
    <cfRule type="duplicateValues" dxfId="57" priority="57"/>
    <cfRule type="duplicateValues" dxfId="56" priority="58"/>
  </conditionalFormatting>
  <conditionalFormatting sqref="E32:E40">
    <cfRule type="duplicateValues" dxfId="55" priority="56"/>
  </conditionalFormatting>
  <conditionalFormatting sqref="E32:E40">
    <cfRule type="duplicateValues" dxfId="54" priority="55"/>
  </conditionalFormatting>
  <conditionalFormatting sqref="E46:E56">
    <cfRule type="duplicateValues" dxfId="53" priority="54"/>
  </conditionalFormatting>
  <conditionalFormatting sqref="E46:E56">
    <cfRule type="duplicateValues" dxfId="52" priority="53"/>
  </conditionalFormatting>
  <conditionalFormatting sqref="E46:E56">
    <cfRule type="duplicateValues" dxfId="51" priority="50"/>
    <cfRule type="duplicateValues" dxfId="50" priority="51"/>
    <cfRule type="duplicateValues" dxfId="49" priority="52"/>
  </conditionalFormatting>
  <conditionalFormatting sqref="E46:E56">
    <cfRule type="duplicateValues" dxfId="48" priority="48"/>
    <cfRule type="duplicateValues" dxfId="47" priority="49"/>
  </conditionalFormatting>
  <conditionalFormatting sqref="E46:E56">
    <cfRule type="duplicateValues" dxfId="46" priority="47"/>
  </conditionalFormatting>
  <conditionalFormatting sqref="E46:E56">
    <cfRule type="duplicateValues" dxfId="45" priority="45"/>
    <cfRule type="duplicateValues" dxfId="44" priority="46"/>
  </conditionalFormatting>
  <conditionalFormatting sqref="E57:E64">
    <cfRule type="duplicateValues" dxfId="43" priority="44"/>
  </conditionalFormatting>
  <conditionalFormatting sqref="E57:E64">
    <cfRule type="duplicateValues" dxfId="42" priority="43"/>
  </conditionalFormatting>
  <conditionalFormatting sqref="E57:E64">
    <cfRule type="duplicateValues" dxfId="41" priority="40"/>
    <cfRule type="duplicateValues" dxfId="40" priority="41"/>
    <cfRule type="duplicateValues" dxfId="39" priority="42"/>
  </conditionalFormatting>
  <conditionalFormatting sqref="E57:E64">
    <cfRule type="duplicateValues" dxfId="38" priority="38"/>
    <cfRule type="duplicateValues" dxfId="37" priority="39"/>
  </conditionalFormatting>
  <conditionalFormatting sqref="E57:E64">
    <cfRule type="duplicateValues" dxfId="36" priority="37"/>
  </conditionalFormatting>
  <conditionalFormatting sqref="E57:E64">
    <cfRule type="duplicateValues" dxfId="35" priority="35"/>
    <cfRule type="duplicateValues" dxfId="34" priority="36"/>
  </conditionalFormatting>
  <conditionalFormatting sqref="E65:E73">
    <cfRule type="duplicateValues" dxfId="33" priority="34"/>
  </conditionalFormatting>
  <conditionalFormatting sqref="E65:E73">
    <cfRule type="duplicateValues" dxfId="32" priority="33"/>
  </conditionalFormatting>
  <conditionalFormatting sqref="E65:E73">
    <cfRule type="duplicateValues" dxfId="31" priority="30"/>
    <cfRule type="duplicateValues" dxfId="30" priority="31"/>
    <cfRule type="duplicateValues" dxfId="29" priority="32"/>
  </conditionalFormatting>
  <conditionalFormatting sqref="E65:E73">
    <cfRule type="duplicateValues" dxfId="28" priority="28"/>
    <cfRule type="duplicateValues" dxfId="27" priority="29"/>
  </conditionalFormatting>
  <conditionalFormatting sqref="E65:E73">
    <cfRule type="duplicateValues" dxfId="26" priority="27"/>
  </conditionalFormatting>
  <conditionalFormatting sqref="E65:E73">
    <cfRule type="duplicateValues" dxfId="25" priority="25"/>
    <cfRule type="duplicateValues" dxfId="24" priority="26"/>
  </conditionalFormatting>
  <conditionalFormatting sqref="E46:E73">
    <cfRule type="duplicateValues" dxfId="23" priority="24"/>
  </conditionalFormatting>
  <conditionalFormatting sqref="E46:E73">
    <cfRule type="duplicateValues" dxfId="22" priority="23"/>
  </conditionalFormatting>
  <conditionalFormatting sqref="B102 B100">
    <cfRule type="duplicateValues" dxfId="21" priority="22"/>
  </conditionalFormatting>
  <conditionalFormatting sqref="B102">
    <cfRule type="duplicateValues" dxfId="20" priority="21"/>
  </conditionalFormatting>
  <conditionalFormatting sqref="B101">
    <cfRule type="duplicateValues" dxfId="19" priority="20"/>
  </conditionalFormatting>
  <conditionalFormatting sqref="B101">
    <cfRule type="duplicateValues" dxfId="18" priority="19"/>
  </conditionalFormatting>
  <conditionalFormatting sqref="B104">
    <cfRule type="duplicateValues" dxfId="17" priority="18"/>
  </conditionalFormatting>
  <conditionalFormatting sqref="B104">
    <cfRule type="duplicateValues" dxfId="16" priority="17"/>
  </conditionalFormatting>
  <conditionalFormatting sqref="B103">
    <cfRule type="duplicateValues" dxfId="15" priority="16"/>
  </conditionalFormatting>
  <conditionalFormatting sqref="B103">
    <cfRule type="duplicateValues" dxfId="14" priority="15"/>
  </conditionalFormatting>
  <conditionalFormatting sqref="B106">
    <cfRule type="duplicateValues" dxfId="13" priority="14"/>
  </conditionalFormatting>
  <conditionalFormatting sqref="B106">
    <cfRule type="duplicateValues" dxfId="12" priority="13"/>
  </conditionalFormatting>
  <conditionalFormatting sqref="B105">
    <cfRule type="duplicateValues" dxfId="11" priority="12"/>
  </conditionalFormatting>
  <conditionalFormatting sqref="B105">
    <cfRule type="duplicateValues" dxfId="10" priority="11"/>
  </conditionalFormatting>
  <conditionalFormatting sqref="B107">
    <cfRule type="duplicateValues" dxfId="9" priority="10"/>
  </conditionalFormatting>
  <conditionalFormatting sqref="B107">
    <cfRule type="duplicateValues" dxfId="8" priority="9"/>
  </conditionalFormatting>
  <conditionalFormatting sqref="B92:B93">
    <cfRule type="duplicateValues" dxfId="7" priority="8"/>
  </conditionalFormatting>
  <conditionalFormatting sqref="B92:B93">
    <cfRule type="duplicateValues" dxfId="6" priority="7"/>
  </conditionalFormatting>
  <conditionalFormatting sqref="B96 B94">
    <cfRule type="duplicateValues" dxfId="5" priority="6"/>
  </conditionalFormatting>
  <conditionalFormatting sqref="B96">
    <cfRule type="duplicateValues" dxfId="4" priority="5"/>
  </conditionalFormatting>
  <conditionalFormatting sqref="B95">
    <cfRule type="duplicateValues" dxfId="3" priority="4"/>
  </conditionalFormatting>
  <conditionalFormatting sqref="B95">
    <cfRule type="duplicateValues" dxfId="2" priority="3"/>
  </conditionalFormatting>
  <conditionalFormatting sqref="B97">
    <cfRule type="duplicateValues" dxfId="1" priority="2"/>
  </conditionalFormatting>
  <conditionalFormatting sqref="B9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2021-02-28T09:52:54Z</dcterms:modified>
</cp:coreProperties>
</file>