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C41" i="1"/>
  <c r="C42" i="1"/>
  <c r="C43" i="1"/>
  <c r="C44" i="1"/>
  <c r="C45" i="1"/>
  <c r="C46" i="1"/>
  <c r="B11" i="1" l="1"/>
  <c r="B48" i="1"/>
  <c r="B20" i="1"/>
  <c r="B27" i="1"/>
  <c r="C47" i="1" l="1"/>
  <c r="A47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26" i="1"/>
  <c r="A26" i="1"/>
  <c r="C25" i="1"/>
  <c r="A25" i="1"/>
  <c r="C24" i="1"/>
  <c r="A24" i="1"/>
  <c r="A30" i="1"/>
  <c r="C19" i="1"/>
  <c r="A19" i="1"/>
  <c r="C18" i="1"/>
  <c r="A18" i="1"/>
  <c r="C17" i="1"/>
  <c r="A17" i="1"/>
  <c r="C16" i="1"/>
  <c r="A16" i="1"/>
  <c r="C15" i="1"/>
  <c r="A15" i="1"/>
  <c r="C10" i="1"/>
  <c r="A10" i="1"/>
</calcChain>
</file>

<file path=xl/sharedStrings.xml><?xml version="1.0" encoding="utf-8"?>
<sst xmlns="http://schemas.openxmlformats.org/spreadsheetml/2006/main" count="56" uniqueCount="21">
  <si>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</si>
  <si>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</si>
  <si>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</si>
  <si>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</si>
  <si>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</si>
  <si>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</si>
  <si>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</si>
  <si>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</si>
  <si>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</si>
  <si>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</si>
  <si>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</si>
  <si>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</si>
  <si>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</si>
  <si>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</si>
  <si>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</si>
  <si>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</si>
  <si>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3 Gavetas Vacías</t>
  </si>
  <si>
    <t>Abastecido</t>
  </si>
  <si>
    <t>Gavetas Vacías + Gavetas Fallando</t>
  </si>
  <si>
    <t>2 Gavetas Vacías 1 Fallando</t>
  </si>
  <si>
    <t>1 Gavetas Vacías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</si>
</sst>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90" zoomScaleNormal="90" workbookViewId="0">
      <selection activeCell="A11" sqref="A11:XFD12"/>
    </sheetView>
  </sheetViews>
  <sheetFormatPr baseColWidth="10" defaultColWidth="52.7109375" defaultRowHeight="15" x14ac:dyDescent="0.25"/>
  <cols>
    <col min="1" max="1" width="25.5703125" bestFit="1" customWidth="1"/>
    <col min="2" max="2" width="20" style="13" customWidth="1"/>
    <col min="3" max="3" width="59.85546875" bestFit="1" customWidth="1"/>
    <col min="4" max="4" width="42.85546875" customWidth="1"/>
    <col min="5" max="5" width="21.5703125" customWidth="1"/>
  </cols>
  <sheetData>
    <row r="1" spans="1:5" ht="22.5" x14ac:dyDescent="0.25">
      <c r="A1" s="25" t="s">
        <v>0</v>
      </c>
      <c r="B1" s="26"/>
      <c r="C1" s="26"/>
      <c r="D1" s="26"/>
      <c r="E1" s="27"/>
    </row>
    <row r="2" spans="1:5" ht="22.5" x14ac:dyDescent="0.25">
      <c r="A2" s="25" t="s">
        <v>1</v>
      </c>
      <c r="B2" s="26"/>
      <c r="C2" s="26"/>
      <c r="D2" s="26"/>
      <c r="E2" s="27"/>
    </row>
    <row r="3" spans="1:5" ht="25.5" x14ac:dyDescent="0.25">
      <c r="A3" s="28" t="s">
        <v>0</v>
      </c>
      <c r="B3" s="29"/>
      <c r="C3" s="29"/>
      <c r="D3" s="29"/>
      <c r="E3" s="30"/>
    </row>
    <row r="4" spans="1:5" x14ac:dyDescent="0.25">
      <c r="E4" s="13"/>
    </row>
    <row r="5" spans="1:5" ht="18.75" thickBot="1" x14ac:dyDescent="0.3">
      <c r="A5" s="1" t="s">
        <v>2</v>
      </c>
      <c r="B5" s="2">
        <v>44240.708333333336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44241.25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2" t="s">
        <v>4</v>
      </c>
      <c r="B8" s="23"/>
      <c r="C8" s="23"/>
      <c r="D8" s="23"/>
      <c r="E8" s="24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4" t="e">
        <f>VLOOKUP(B10,'[1]LISTADO ATM'!$A$2:$C$817,3,0)</f>
        <v>#N/A</v>
      </c>
      <c r="B10" s="8"/>
      <c r="C10" s="14" t="e">
        <f>VLOOKUP(B10,'[1]LISTADO ATM'!$A$2:$B$816,2,0)</f>
        <v>#N/A</v>
      </c>
      <c r="D10" s="20" t="s">
        <v>17</v>
      </c>
      <c r="E10" s="18"/>
    </row>
    <row r="11" spans="1:5" ht="18.75" thickBot="1" x14ac:dyDescent="0.3">
      <c r="A11" s="11" t="s">
        <v>12</v>
      </c>
      <c r="B11" s="19">
        <f>COUNT(B10:B10)</f>
        <v>0</v>
      </c>
      <c r="C11" s="31"/>
      <c r="D11" s="32"/>
      <c r="E11" s="33"/>
    </row>
    <row r="12" spans="1:5" ht="15.75" thickBot="1" x14ac:dyDescent="0.3">
      <c r="E12" s="13"/>
    </row>
    <row r="13" spans="1:5" ht="18.75" thickBot="1" x14ac:dyDescent="0.3">
      <c r="A13" s="22" t="s">
        <v>10</v>
      </c>
      <c r="B13" s="23"/>
      <c r="C13" s="23"/>
      <c r="D13" s="23"/>
      <c r="E13" s="24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6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24</v>
      </c>
      <c r="C15" s="14" t="str">
        <f>VLOOKUP(B15,'[1]LISTADO ATM'!$A$2:$B$816,2,0)</f>
        <v xml:space="preserve">ATM Oficina Eusebio Manzueta </v>
      </c>
      <c r="D15" s="15" t="s">
        <v>11</v>
      </c>
      <c r="E15" s="18">
        <v>335789783</v>
      </c>
    </row>
    <row r="16" spans="1:5" ht="18" x14ac:dyDescent="0.25">
      <c r="A16" s="8" t="str">
        <f>VLOOKUP(B16,'[1]LISTADO ATM'!$A$2:$C$817,3,0)</f>
        <v>NORTE</v>
      </c>
      <c r="B16" s="8">
        <v>599</v>
      </c>
      <c r="C16" s="14" t="str">
        <f>VLOOKUP(B16,'[1]LISTADO ATM'!$A$2:$B$816,2,0)</f>
        <v xml:space="preserve">ATM Oficina Plaza Internacional (Santiago) </v>
      </c>
      <c r="D16" s="15" t="s">
        <v>11</v>
      </c>
      <c r="E16" s="18">
        <v>335790918</v>
      </c>
    </row>
    <row r="17" spans="1:5" ht="18" x14ac:dyDescent="0.25">
      <c r="A17" s="8" t="str">
        <f>VLOOKUP(B17,'[1]LISTADO ATM'!$A$2:$C$817,3,0)</f>
        <v>DISTRITO NACIONAL</v>
      </c>
      <c r="B17" s="8">
        <v>212</v>
      </c>
      <c r="C17" s="14" t="str">
        <f>VLOOKUP(B17,'[1]LISTADO ATM'!$A$2:$B$816,2,0)</f>
        <v>ATM Universidad Nacional Evangélica (Santo Domingo)</v>
      </c>
      <c r="D17" s="15" t="s">
        <v>11</v>
      </c>
      <c r="E17" s="18">
        <v>335791136</v>
      </c>
    </row>
    <row r="18" spans="1:5" ht="18" x14ac:dyDescent="0.25">
      <c r="A18" s="8" t="str">
        <f>VLOOKUP(B18,'[1]LISTADO ATM'!$A$2:$C$817,3,0)</f>
        <v>DISTRITO NACIONAL</v>
      </c>
      <c r="B18" s="8">
        <v>527</v>
      </c>
      <c r="C18" s="14" t="str">
        <f>VLOOKUP(B18,'[1]LISTADO ATM'!$A$2:$B$816,2,0)</f>
        <v>ATM Oficina Zona Oriental II</v>
      </c>
      <c r="D18" s="15" t="s">
        <v>11</v>
      </c>
      <c r="E18" s="18">
        <v>335791311</v>
      </c>
    </row>
    <row r="19" spans="1:5" ht="18" x14ac:dyDescent="0.25">
      <c r="A19" s="8" t="str">
        <f>VLOOKUP(B19,'[1]LISTADO ATM'!$A$2:$C$817,3,0)</f>
        <v>DISTRITO NACIONAL</v>
      </c>
      <c r="B19" s="8">
        <v>884</v>
      </c>
      <c r="C19" s="14" t="str">
        <f>VLOOKUP(B19,'[1]LISTADO ATM'!$A$2:$B$816,2,0)</f>
        <v xml:space="preserve">ATM UNP Olé Sabana Perdida </v>
      </c>
      <c r="D19" s="15" t="s">
        <v>11</v>
      </c>
      <c r="E19" s="18">
        <v>335791315</v>
      </c>
    </row>
    <row r="20" spans="1:5" ht="18.75" thickBot="1" x14ac:dyDescent="0.3">
      <c r="A20" s="16" t="s">
        <v>12</v>
      </c>
      <c r="B20" s="19">
        <f>COUNT(B15:B19)</f>
        <v>5</v>
      </c>
      <c r="C20" s="17"/>
      <c r="D20" s="17"/>
      <c r="E20" s="17"/>
    </row>
    <row r="21" spans="1:5" ht="15.75" thickBot="1" x14ac:dyDescent="0.3">
      <c r="E21" s="13"/>
    </row>
    <row r="22" spans="1:5" ht="18.75" thickBot="1" x14ac:dyDescent="0.3">
      <c r="A22" s="22" t="s">
        <v>13</v>
      </c>
      <c r="B22" s="23"/>
      <c r="C22" s="23"/>
      <c r="D22" s="23"/>
      <c r="E22" s="24"/>
    </row>
    <row r="23" spans="1:5" ht="18" x14ac:dyDescent="0.25">
      <c r="A23" s="6" t="s">
        <v>5</v>
      </c>
      <c r="B23" s="6" t="s">
        <v>6</v>
      </c>
      <c r="C23" s="7" t="s">
        <v>7</v>
      </c>
      <c r="D23" s="7" t="s">
        <v>8</v>
      </c>
      <c r="E23" s="6" t="s">
        <v>9</v>
      </c>
    </row>
    <row r="24" spans="1:5" ht="18" x14ac:dyDescent="0.25">
      <c r="A24" s="14" t="str">
        <f>VLOOKUP(B24,'[1]LISTADO ATM'!$A$2:$C$817,3,0)</f>
        <v>SUR</v>
      </c>
      <c r="B24" s="8">
        <v>870</v>
      </c>
      <c r="C24" s="14" t="str">
        <f>VLOOKUP(B24,'[1]LISTADO ATM'!$A$2:$B$816,2,0)</f>
        <v xml:space="preserve">ATM Willbes Dominicana (Barahona) </v>
      </c>
      <c r="D24" s="21" t="s">
        <v>18</v>
      </c>
      <c r="E24" s="18">
        <v>335791184</v>
      </c>
    </row>
    <row r="25" spans="1:5" ht="18" x14ac:dyDescent="0.25">
      <c r="A25" s="14" t="str">
        <f>VLOOKUP(B25,'[1]LISTADO ATM'!$A$2:$C$817,3,0)</f>
        <v>DISTRITO NACIONAL</v>
      </c>
      <c r="B25" s="8">
        <v>786</v>
      </c>
      <c r="C25" s="14" t="str">
        <f>VLOOKUP(B25,'[1]LISTADO ATM'!$A$2:$B$816,2,0)</f>
        <v xml:space="preserve">ATM Oficina Agora Mall II </v>
      </c>
      <c r="D25" s="21" t="s">
        <v>18</v>
      </c>
      <c r="E25" s="18">
        <v>335791288</v>
      </c>
    </row>
    <row r="26" spans="1:5" ht="18" x14ac:dyDescent="0.25">
      <c r="A26" s="14" t="str">
        <f>VLOOKUP(B26,'[1]LISTADO ATM'!$A$2:$C$817,3,0)</f>
        <v>DISTRITO NACIONAL</v>
      </c>
      <c r="B26" s="8">
        <v>515</v>
      </c>
      <c r="C26" s="14" t="str">
        <f>VLOOKUP(B26,'[1]LISTADO ATM'!$A$2:$B$816,2,0)</f>
        <v xml:space="preserve">ATM Oficina Agora Mall I </v>
      </c>
      <c r="D26" s="21" t="s">
        <v>18</v>
      </c>
      <c r="E26" s="18">
        <v>335791316</v>
      </c>
    </row>
    <row r="27" spans="1:5" ht="18.75" thickBot="1" x14ac:dyDescent="0.3">
      <c r="A27" s="11" t="s">
        <v>12</v>
      </c>
      <c r="B27" s="19">
        <f>COUNT(B24:B26)</f>
        <v>3</v>
      </c>
      <c r="C27" s="17"/>
      <c r="D27" s="9"/>
      <c r="E27" s="10"/>
    </row>
    <row r="28" spans="1:5" ht="15.75" thickBot="1" x14ac:dyDescent="0.3">
      <c r="E28" s="13"/>
    </row>
    <row r="29" spans="1:5" ht="18.75" thickBot="1" x14ac:dyDescent="0.3">
      <c r="A29" s="34" t="s">
        <v>14</v>
      </c>
      <c r="B29" s="35"/>
      <c r="E29" s="13"/>
    </row>
    <row r="30" spans="1:5" ht="18.75" thickBot="1" x14ac:dyDescent="0.3">
      <c r="A30" s="36">
        <f>+B20+B27</f>
        <v>8</v>
      </c>
      <c r="B30" s="37"/>
      <c r="E30" s="13"/>
    </row>
    <row r="31" spans="1:5" ht="15.75" thickBot="1" x14ac:dyDescent="0.3">
      <c r="E31" s="13"/>
    </row>
    <row r="32" spans="1:5" ht="18.75" thickBot="1" x14ac:dyDescent="0.3">
      <c r="A32" s="22" t="s">
        <v>15</v>
      </c>
      <c r="B32" s="23"/>
      <c r="C32" s="23"/>
      <c r="D32" s="23"/>
      <c r="E32" s="24"/>
    </row>
    <row r="33" spans="1:5" ht="18" x14ac:dyDescent="0.25">
      <c r="A33" s="6" t="s">
        <v>5</v>
      </c>
      <c r="B33" s="6" t="s">
        <v>6</v>
      </c>
      <c r="C33" s="12" t="s">
        <v>7</v>
      </c>
      <c r="D33" s="38" t="s">
        <v>8</v>
      </c>
      <c r="E33" s="39"/>
    </row>
    <row r="34" spans="1:5" ht="18" x14ac:dyDescent="0.25">
      <c r="A34" s="8" t="str">
        <f>VLOOKUP(B34,'[1]LISTADO ATM'!$A$2:$C$817,3,0)</f>
        <v>ESTE</v>
      </c>
      <c r="B34" s="8">
        <v>838</v>
      </c>
      <c r="C34" s="14" t="str">
        <f>VLOOKUP(B34,'[1]LISTADO ATM'!$A$2:$B$816,2,0)</f>
        <v xml:space="preserve">ATM UNP Consuelo </v>
      </c>
      <c r="D34" s="40" t="s">
        <v>16</v>
      </c>
      <c r="E34" s="41"/>
    </row>
    <row r="35" spans="1:5" ht="18" x14ac:dyDescent="0.25">
      <c r="A35" s="8" t="str">
        <f>VLOOKUP(B35,'[1]LISTADO ATM'!$A$2:$C$817,3,0)</f>
        <v>NORTE</v>
      </c>
      <c r="B35" s="8">
        <v>635</v>
      </c>
      <c r="C35" s="14" t="str">
        <f>VLOOKUP(B35,'[1]LISTADO ATM'!$A$2:$B$816,2,0)</f>
        <v xml:space="preserve">ATM Zona Franca Tamboril </v>
      </c>
      <c r="D35" s="40" t="s">
        <v>16</v>
      </c>
      <c r="E35" s="41"/>
    </row>
    <row r="36" spans="1:5" ht="18" x14ac:dyDescent="0.25">
      <c r="A36" s="8" t="str">
        <f>VLOOKUP(B36,'[1]LISTADO ATM'!$A$2:$C$817,3,0)</f>
        <v>NORTE</v>
      </c>
      <c r="B36" s="8">
        <v>500</v>
      </c>
      <c r="C36" s="14" t="str">
        <f>VLOOKUP(B36,'[1]LISTADO ATM'!$A$2:$B$816,2,0)</f>
        <v xml:space="preserve">ATM UNP Cutupú </v>
      </c>
      <c r="D36" s="40" t="s">
        <v>16</v>
      </c>
      <c r="E36" s="41"/>
    </row>
    <row r="37" spans="1:5" ht="18" x14ac:dyDescent="0.25">
      <c r="A37" s="8" t="str">
        <f>VLOOKUP(B37,'[1]LISTADO ATM'!$A$2:$C$817,3,0)</f>
        <v>DISTRITO NACIONAL</v>
      </c>
      <c r="B37" s="8">
        <v>557</v>
      </c>
      <c r="C37" s="14" t="str">
        <f>VLOOKUP(B37,'[1]LISTADO ATM'!$A$2:$B$816,2,0)</f>
        <v xml:space="preserve">ATM Multicentro La Sirena Ave. Mella </v>
      </c>
      <c r="D37" s="40" t="s">
        <v>19</v>
      </c>
      <c r="E37" s="41"/>
    </row>
    <row r="38" spans="1:5" ht="18" x14ac:dyDescent="0.25">
      <c r="A38" s="8" t="str">
        <f>VLOOKUP(B38,'[1]LISTADO ATM'!$A$2:$C$817,3,0)</f>
        <v>ESTE</v>
      </c>
      <c r="B38" s="8">
        <v>480</v>
      </c>
      <c r="C38" s="14" t="str">
        <f>VLOOKUP(B38,'[1]LISTADO ATM'!$A$2:$B$816,2,0)</f>
        <v>ATM UNP Farmaconal Higuey</v>
      </c>
      <c r="D38" s="40" t="s">
        <v>16</v>
      </c>
      <c r="E38" s="41"/>
    </row>
    <row r="39" spans="1:5" ht="18" x14ac:dyDescent="0.25">
      <c r="A39" s="8" t="str">
        <f>VLOOKUP(B39,'[1]LISTADO ATM'!$A$2:$C$817,3,0)</f>
        <v>DISTRITO NACIONAL</v>
      </c>
      <c r="B39" s="8">
        <v>331</v>
      </c>
      <c r="C39" s="14" t="str">
        <f>VLOOKUP(B39,'[1]LISTADO ATM'!$A$2:$B$816,2,0)</f>
        <v>ATM Ayuntamiento Sto. Dgo. Este</v>
      </c>
      <c r="D39" s="40" t="s">
        <v>16</v>
      </c>
      <c r="E39" s="41"/>
    </row>
    <row r="40" spans="1:5" ht="18" x14ac:dyDescent="0.25">
      <c r="A40" s="8" t="str">
        <f>VLOOKUP(B40,'[1]LISTADO ATM'!$A$2:$C$817,3,0)</f>
        <v>DISTRITO NACIONAL</v>
      </c>
      <c r="B40" s="8">
        <v>194</v>
      </c>
      <c r="C40" s="14" t="str">
        <f>VLOOKUP(B40,'[1]LISTADO ATM'!$A$2:$B$816,2,0)</f>
        <v xml:space="preserve">ATM UNP Pantoja </v>
      </c>
      <c r="D40" s="40" t="s">
        <v>19</v>
      </c>
      <c r="E40" s="41"/>
    </row>
    <row r="41" spans="1:5" ht="18" x14ac:dyDescent="0.25">
      <c r="A41" s="8" t="str">
        <f>VLOOKUP(B41,'[1]LISTADO ATM'!$A$2:$C$817,3,0)</f>
        <v>NORTE</v>
      </c>
      <c r="B41" s="8">
        <v>40</v>
      </c>
      <c r="C41" s="14" t="str">
        <f>VLOOKUP(B41,'[1]LISTADO ATM'!$A$2:$B$816,2,0)</f>
        <v xml:space="preserve">ATM Oficina El Puñal </v>
      </c>
      <c r="D41" s="40" t="s">
        <v>16</v>
      </c>
      <c r="E41" s="41"/>
    </row>
    <row r="42" spans="1:5" ht="18" x14ac:dyDescent="0.25">
      <c r="A42" s="8" t="str">
        <f>VLOOKUP(B42,'[1]LISTADO ATM'!$A$2:$C$817,3,0)</f>
        <v>ESTE</v>
      </c>
      <c r="B42" s="8">
        <v>673</v>
      </c>
      <c r="C42" s="14" t="str">
        <f>VLOOKUP(B42,'[1]LISTADO ATM'!$A$2:$B$816,2,0)</f>
        <v>ATM Clínica Dr. Cruz Jiminián</v>
      </c>
      <c r="D42" s="40" t="s">
        <v>16</v>
      </c>
      <c r="E42" s="41"/>
    </row>
    <row r="43" spans="1:5" ht="18" x14ac:dyDescent="0.25">
      <c r="A43" s="8" t="str">
        <f>VLOOKUP(B43,'[1]LISTADO ATM'!$A$2:$C$817,3,0)</f>
        <v>DISTRITO NACIONAL</v>
      </c>
      <c r="B43" s="8">
        <v>696</v>
      </c>
      <c r="C43" s="14" t="str">
        <f>VLOOKUP(B43,'[1]LISTADO ATM'!$A$2:$B$816,2,0)</f>
        <v>ATM Olé Jacobo Majluta</v>
      </c>
      <c r="D43" s="40" t="s">
        <v>20</v>
      </c>
      <c r="E43" s="41"/>
    </row>
    <row r="44" spans="1:5" ht="18" x14ac:dyDescent="0.25">
      <c r="A44" s="8" t="str">
        <f>VLOOKUP(B44,'[1]LISTADO ATM'!$A$2:$C$817,3,0)</f>
        <v>SUR</v>
      </c>
      <c r="B44" s="8">
        <v>962</v>
      </c>
      <c r="C44" s="14" t="str">
        <f>VLOOKUP(B44,'[1]LISTADO ATM'!$A$2:$B$816,2,0)</f>
        <v xml:space="preserve">ATM Oficina Villa Ofelia II (San Juan) </v>
      </c>
      <c r="D44" s="40" t="s">
        <v>19</v>
      </c>
      <c r="E44" s="41"/>
    </row>
    <row r="45" spans="1:5" ht="18" x14ac:dyDescent="0.25">
      <c r="A45" s="8" t="str">
        <f>VLOOKUP(B45,'[1]LISTADO ATM'!$A$2:$C$817,3,0)</f>
        <v>DISTRITO NACIONAL</v>
      </c>
      <c r="B45" s="8">
        <v>971</v>
      </c>
      <c r="C45" s="14" t="str">
        <f>VLOOKUP(B45,'[1]LISTADO ATM'!$A$2:$B$816,2,0)</f>
        <v xml:space="preserve">ATM Club Banreservas I </v>
      </c>
      <c r="D45" s="40" t="s">
        <v>20</v>
      </c>
      <c r="E45" s="41"/>
    </row>
    <row r="46" spans="1:5" ht="18" x14ac:dyDescent="0.25">
      <c r="A46" s="8" t="str">
        <f>VLOOKUP(B46,'[1]LISTADO ATM'!$A$2:$C$817,3,0)</f>
        <v>DISTRITO NACIONAL</v>
      </c>
      <c r="B46" s="8">
        <v>981</v>
      </c>
      <c r="C46" s="14" t="str">
        <f>VLOOKUP(B46,'[1]LISTADO ATM'!$A$2:$B$816,2,0)</f>
        <v xml:space="preserve">ATM Edificio 911 </v>
      </c>
      <c r="D46" s="40" t="s">
        <v>19</v>
      </c>
      <c r="E46" s="41"/>
    </row>
    <row r="47" spans="1:5" ht="18" x14ac:dyDescent="0.25">
      <c r="A47" s="8" t="str">
        <f>VLOOKUP(B47,'[1]LISTADO ATM'!$A$2:$C$817,3,0)</f>
        <v>NORTE</v>
      </c>
      <c r="B47" s="8">
        <v>93</v>
      </c>
      <c r="C47" s="14" t="str">
        <f>VLOOKUP(B47,'[1]LISTADO ATM'!$A$2:$B$816,2,0)</f>
        <v xml:space="preserve">ATM Oficina Cotuí </v>
      </c>
      <c r="D47" s="40" t="s">
        <v>19</v>
      </c>
      <c r="E47" s="41"/>
    </row>
    <row r="48" spans="1:5" ht="18.75" thickBot="1" x14ac:dyDescent="0.3">
      <c r="A48" s="11" t="s">
        <v>12</v>
      </c>
      <c r="B48" s="19">
        <f>COUNT(B34:B47)</f>
        <v>14</v>
      </c>
      <c r="C48" s="17"/>
      <c r="D48" s="31"/>
      <c r="E48" s="33"/>
    </row>
  </sheetData>
  <mergeCells count="26">
    <mergeCell ref="D40:E40"/>
    <mergeCell ref="D47:E47"/>
    <mergeCell ref="D48:E48"/>
    <mergeCell ref="D35:E35"/>
    <mergeCell ref="D36:E36"/>
    <mergeCell ref="D37:E37"/>
    <mergeCell ref="D38:E38"/>
    <mergeCell ref="D39:E39"/>
    <mergeCell ref="D41:E41"/>
    <mergeCell ref="D42:E42"/>
    <mergeCell ref="D43:E43"/>
    <mergeCell ref="D44:E44"/>
    <mergeCell ref="D45:E45"/>
    <mergeCell ref="D46:E46"/>
    <mergeCell ref="A29:B29"/>
    <mergeCell ref="A30:B30"/>
    <mergeCell ref="A32:E32"/>
    <mergeCell ref="D33:E33"/>
    <mergeCell ref="D34:E34"/>
    <mergeCell ref="A13:E13"/>
    <mergeCell ref="A22:E22"/>
    <mergeCell ref="A1:E1"/>
    <mergeCell ref="A8:E8"/>
    <mergeCell ref="A2:E2"/>
    <mergeCell ref="A3:E3"/>
    <mergeCell ref="C11:E11"/>
  </mergeCells>
  <phoneticPr fontId="11" type="noConversion"/>
  <conditionalFormatting sqref="B1:B1048576">
    <cfRule type="duplicateValues" dxfId="7" priority="8"/>
  </conditionalFormatting>
  <conditionalFormatting sqref="E47:E1048576 E1:E40">
    <cfRule type="duplicateValues" dxfId="6" priority="7"/>
  </conditionalFormatting>
  <conditionalFormatting sqref="E41">
    <cfRule type="duplicateValues" dxfId="5" priority="6"/>
  </conditionalFormatting>
  <conditionalFormatting sqref="E42">
    <cfRule type="duplicateValues" dxfId="4" priority="5"/>
  </conditionalFormatting>
  <conditionalFormatting sqref="E43">
    <cfRule type="duplicateValues" dxfId="3" priority="4"/>
  </conditionalFormatting>
  <conditionalFormatting sqref="E44">
    <cfRule type="duplicateValues" dxfId="2" priority="3"/>
  </conditionalFormatting>
  <conditionalFormatting sqref="E46">
    <cfRule type="duplicateValues" dxfId="1" priority="1"/>
  </conditionalFormatting>
  <conditionalFormatting sqref="E45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2021-02-14T09:52:53Z</dcterms:modified>
</cp:coreProperties>
</file>