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1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Efectivo!$A$139:$E$148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5" i="1" l="1"/>
  <c r="B159" i="1"/>
  <c r="B150" i="1"/>
  <c r="B136" i="1"/>
  <c r="B116" i="1"/>
  <c r="B105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7" i="1"/>
  <c r="C97" i="1"/>
  <c r="A98" i="1"/>
  <c r="C98" i="1"/>
  <c r="A99" i="1"/>
  <c r="C99" i="1"/>
  <c r="A100" i="1"/>
  <c r="C100" i="1"/>
  <c r="A95" i="1" l="1"/>
  <c r="C95" i="1"/>
  <c r="A96" i="1"/>
  <c r="C96" i="1"/>
  <c r="A101" i="1"/>
  <c r="C101" i="1"/>
  <c r="A102" i="1"/>
  <c r="C102" i="1"/>
  <c r="A103" i="1"/>
  <c r="C103" i="1"/>
  <c r="A104" i="1"/>
  <c r="C104" i="1"/>
  <c r="A76" i="1"/>
  <c r="C76" i="1"/>
  <c r="A77" i="1"/>
  <c r="C77" i="1"/>
  <c r="A78" i="1"/>
  <c r="C78" i="1"/>
  <c r="A79" i="1"/>
  <c r="C79" i="1"/>
  <c r="A80" i="1"/>
  <c r="C80" i="1"/>
  <c r="A90" i="1"/>
  <c r="C90" i="1"/>
  <c r="A91" i="1"/>
  <c r="C91" i="1"/>
  <c r="A92" i="1"/>
  <c r="C92" i="1"/>
  <c r="A93" i="1"/>
  <c r="C93" i="1"/>
  <c r="A94" i="1"/>
  <c r="C94" i="1"/>
  <c r="A70" i="1"/>
  <c r="C70" i="1"/>
  <c r="A71" i="1"/>
  <c r="C71" i="1"/>
  <c r="A72" i="1"/>
  <c r="C72" i="1"/>
  <c r="A73" i="1"/>
  <c r="C73" i="1"/>
  <c r="A74" i="1"/>
  <c r="C74" i="1"/>
  <c r="A75" i="1"/>
  <c r="C75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60" i="1"/>
  <c r="C60" i="1"/>
  <c r="A61" i="1"/>
  <c r="C61" i="1"/>
  <c r="A62" i="1"/>
  <c r="C62" i="1"/>
  <c r="A135" i="1"/>
  <c r="C135" i="1"/>
  <c r="A133" i="1"/>
  <c r="C133" i="1"/>
  <c r="A134" i="1"/>
  <c r="C134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132" i="1"/>
  <c r="C132" i="1"/>
  <c r="A148" i="1"/>
  <c r="C148" i="1"/>
  <c r="A149" i="1"/>
  <c r="C149" i="1"/>
  <c r="A131" i="1"/>
  <c r="C1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129" i="1"/>
  <c r="C129" i="1"/>
  <c r="A130" i="1"/>
  <c r="C130" i="1"/>
  <c r="A128" i="1"/>
  <c r="C128" i="1"/>
  <c r="A147" i="1"/>
  <c r="C147" i="1"/>
  <c r="A126" i="1"/>
  <c r="C126" i="1"/>
  <c r="A127" i="1"/>
  <c r="C127" i="1"/>
  <c r="A146" i="1"/>
  <c r="C146" i="1"/>
  <c r="A124" i="1"/>
  <c r="C124" i="1"/>
  <c r="A125" i="1"/>
  <c r="C125" i="1"/>
  <c r="A174" i="1"/>
  <c r="C174" i="1"/>
  <c r="A173" i="1"/>
  <c r="C173" i="1"/>
  <c r="A158" i="1"/>
  <c r="C158" i="1"/>
  <c r="A144" i="1"/>
  <c r="C144" i="1"/>
  <c r="A145" i="1"/>
  <c r="C145" i="1"/>
  <c r="A123" i="1"/>
  <c r="C123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C172" i="1" l="1"/>
  <c r="A172" i="1"/>
  <c r="C157" i="1"/>
  <c r="A157" i="1"/>
  <c r="C170" i="1"/>
  <c r="C171" i="1"/>
  <c r="A170" i="1"/>
  <c r="A171" i="1"/>
  <c r="C169" i="1" l="1"/>
  <c r="A169" i="1"/>
  <c r="A156" i="1"/>
  <c r="C156" i="1"/>
  <c r="A122" i="1"/>
  <c r="C122" i="1"/>
  <c r="A121" i="1" l="1"/>
  <c r="C121" i="1"/>
  <c r="A143" i="1" l="1"/>
  <c r="C143" i="1"/>
  <c r="A155" i="1"/>
  <c r="C155" i="1"/>
  <c r="A109" i="1"/>
  <c r="C109" i="1"/>
  <c r="A9" i="1"/>
  <c r="C9" i="1"/>
  <c r="A168" i="1"/>
  <c r="C168" i="1"/>
  <c r="A142" i="1"/>
  <c r="C142" i="1"/>
  <c r="C167" i="1" l="1"/>
  <c r="A167" i="1"/>
  <c r="C166" i="1"/>
  <c r="A166" i="1"/>
  <c r="C120" i="1" l="1"/>
  <c r="A120" i="1"/>
  <c r="A154" i="1" l="1"/>
  <c r="C154" i="1"/>
  <c r="A141" i="1"/>
  <c r="C141" i="1"/>
  <c r="A140" i="1" l="1"/>
  <c r="C140" i="1"/>
  <c r="F2" i="3" l="1"/>
  <c r="A162" i="1"/>
</calcChain>
</file>

<file path=xl/sharedStrings.xml><?xml version="1.0" encoding="utf-8"?>
<sst xmlns="http://schemas.openxmlformats.org/spreadsheetml/2006/main" count="1132" uniqueCount="85">
  <si>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</si>
  <si>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</si>
  <si>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</si>
  <si>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</si>
  <si>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</si>
  <si>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</si>
  <si>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</si>
  <si>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</si>
  <si>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</si>
  <si>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</si>
  <si>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</si>
  <si>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</si>
  <si>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</si>
  <si>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</si>
  <si>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</si>
  <si>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</si>
  <si>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</si>
  <si>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</si>
  <si>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</si>
  <si>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</si>
  <si>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</si>
  <si>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</si>
  <si>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</si>
  <si>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</si>
  <si>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</si>
  <si>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2 Gavetas Vacias &amp; 1 Gavetas Fallando</t>
  </si>
  <si>
    <t>3335936543</t>
  </si>
  <si>
    <t>3335936910 </t>
  </si>
  <si>
    <t>3335937397 </t>
  </si>
  <si>
    <t>3335937859 </t>
  </si>
  <si>
    <t>3335937908 </t>
  </si>
  <si>
    <t>2 Gavetas Fallando  &amp; 1 Gavetas Vacias</t>
  </si>
  <si>
    <t>3335937991 </t>
  </si>
  <si>
    <t>3335937997 </t>
  </si>
  <si>
    <t>3335938054 </t>
  </si>
  <si>
    <t>3335938069 </t>
  </si>
  <si>
    <t>3335938073 </t>
  </si>
  <si>
    <t>3335933426 </t>
  </si>
  <si>
    <t>3335938085 </t>
  </si>
  <si>
    <t>3335938117 </t>
  </si>
  <si>
    <t>3335938142 </t>
  </si>
  <si>
    <t>3335938150 </t>
  </si>
  <si>
    <t>3335938177 </t>
  </si>
  <si>
    <t>3335938193 </t>
  </si>
  <si>
    <t>3335938206 </t>
  </si>
  <si>
    <t>3335938213 </t>
  </si>
  <si>
    <t>3335938238 </t>
  </si>
  <si>
    <t>3335938253 </t>
  </si>
  <si>
    <t>3335938262 </t>
  </si>
  <si>
    <t>3335938274 </t>
  </si>
  <si>
    <t>3335938281 </t>
  </si>
  <si>
    <t>3335938337 </t>
  </si>
  <si>
    <t>3335938392 </t>
  </si>
  <si>
    <t>3335932568 </t>
  </si>
  <si>
    <t>3335938423 </t>
  </si>
  <si>
    <t>3335938464 </t>
  </si>
  <si>
    <t>3335938472 </t>
  </si>
  <si>
    <t>3335938558 </t>
  </si>
  <si>
    <t>3335938577 </t>
  </si>
  <si>
    <t>3335938584 </t>
  </si>
  <si>
    <t>3335938606 </t>
  </si>
  <si>
    <t>3335938698 </t>
  </si>
  <si>
    <t>3335938703 </t>
  </si>
  <si>
    <t>3335938704 </t>
  </si>
  <si>
    <t>3335938707 </t>
  </si>
  <si>
    <t>3335938819 </t>
  </si>
  <si>
    <t>3335938825 </t>
  </si>
  <si>
    <t>3335933626 </t>
  </si>
  <si>
    <t>3335938852 </t>
  </si>
  <si>
    <t>3335938856 </t>
  </si>
  <si>
    <t>3335938858 </t>
  </si>
  <si>
    <t>3335938862 </t>
  </si>
  <si>
    <t>3335938866 </t>
  </si>
  <si>
    <t>3335938875 </t>
  </si>
  <si>
    <t>3335938886 </t>
  </si>
  <si>
    <t>3335938891 </t>
  </si>
  <si>
    <t>3335938897 </t>
  </si>
  <si>
    <t>3335938923 </t>
  </si>
  <si>
    <t>3335939031 </t>
  </si>
  <si>
    <t>3335939036 </t>
  </si>
  <si>
    <t>3335939037 </t>
  </si>
  <si>
    <t>3335939040 </t>
  </si>
  <si>
    <t>3335939046 </t>
  </si>
  <si>
    <t>3335939079 </t>
  </si>
  <si>
    <t>3335939201 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</si>
</sst>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zoomScale="85" zoomScaleNormal="85" workbookViewId="0">
      <selection activeCell="F11" sqref="F11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44378.25</v>
      </c>
      <c r="C4" s="1"/>
      <c r="D4" s="1"/>
      <c r="E4" s="10"/>
    </row>
    <row r="5" spans="1:5" ht="18.75" thickBot="1" x14ac:dyDescent="0.3">
      <c r="A5" s="7" t="s">
        <v>3</v>
      </c>
      <c r="B5" s="35">
        <v>44378.708333333336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ESTE</v>
      </c>
      <c r="B9" s="21">
        <v>385</v>
      </c>
      <c r="C9" s="24" t="str">
        <f>VLOOKUP(B9,'[1]LISTADO ATM'!$A$2:$B$822,2,0)</f>
        <v xml:space="preserve">ATM Plaza Verón I </v>
      </c>
      <c r="D9" s="15" t="s">
        <v>22</v>
      </c>
      <c r="E9" s="26" t="s">
        <v>35</v>
      </c>
    </row>
    <row r="10" spans="1:5" ht="18" x14ac:dyDescent="0.25">
      <c r="A10" s="21" t="str">
        <f>VLOOKUP(B10,'[1]LISTADO ATM'!$A$2:$C$822,3,0)</f>
        <v>DISTRITO NACIONAL</v>
      </c>
      <c r="B10" s="21">
        <v>815</v>
      </c>
      <c r="C10" s="24" t="str">
        <f>VLOOKUP(B10,'[1]LISTADO ATM'!$A$2:$B$822,2,0)</f>
        <v xml:space="preserve">ATM Oficina Atalaya del Mar </v>
      </c>
      <c r="D10" s="15" t="s">
        <v>22</v>
      </c>
      <c r="E10" s="26">
        <v>3335937945</v>
      </c>
    </row>
    <row r="11" spans="1:5" ht="18" x14ac:dyDescent="0.25">
      <c r="A11" s="21" t="str">
        <f>VLOOKUP(B11,'[1]LISTADO ATM'!$A$2:$C$822,3,0)</f>
        <v>NORTE</v>
      </c>
      <c r="B11" s="21">
        <v>52</v>
      </c>
      <c r="C11" s="24" t="str">
        <f>VLOOKUP(B11,'[1]LISTADO ATM'!$A$2:$B$822,2,0)</f>
        <v xml:space="preserve">ATM Oficina Jarabacoa </v>
      </c>
      <c r="D11" s="15" t="s">
        <v>22</v>
      </c>
      <c r="E11" s="26">
        <v>3335937933</v>
      </c>
    </row>
    <row r="12" spans="1:5" ht="18" x14ac:dyDescent="0.25">
      <c r="A12" s="21" t="str">
        <f>VLOOKUP(B12,'[1]LISTADO ATM'!$A$2:$C$822,3,0)</f>
        <v>NORTE</v>
      </c>
      <c r="B12" s="21">
        <v>119</v>
      </c>
      <c r="C12" s="24" t="str">
        <f>VLOOKUP(B12,'[1]LISTADO ATM'!$A$2:$B$822,2,0)</f>
        <v>ATM Oficina La Barranquita</v>
      </c>
      <c r="D12" s="15" t="s">
        <v>22</v>
      </c>
      <c r="E12" s="26">
        <v>3335937905</v>
      </c>
    </row>
    <row r="13" spans="1:5" ht="18" x14ac:dyDescent="0.25">
      <c r="A13" s="21" t="str">
        <f>VLOOKUP(B13,'[1]LISTADO ATM'!$A$2:$C$822,3,0)</f>
        <v>ESTE</v>
      </c>
      <c r="B13" s="21">
        <v>630</v>
      </c>
      <c r="C13" s="24" t="str">
        <f>VLOOKUP(B13,'[1]LISTADO ATM'!$A$2:$B$822,2,0)</f>
        <v xml:space="preserve">ATM Oficina Plaza Zaglul (SPM) </v>
      </c>
      <c r="D13" s="15" t="s">
        <v>22</v>
      </c>
      <c r="E13" s="26">
        <v>3335937904</v>
      </c>
    </row>
    <row r="14" spans="1:5" ht="18" x14ac:dyDescent="0.25">
      <c r="A14" s="21" t="str">
        <f>VLOOKUP(B14,'[1]LISTADO ATM'!$A$2:$C$822,3,0)</f>
        <v>SUR</v>
      </c>
      <c r="B14" s="21">
        <v>301</v>
      </c>
      <c r="C14" s="24" t="str">
        <f>VLOOKUP(B14,'[1]LISTADO ATM'!$A$2:$B$822,2,0)</f>
        <v xml:space="preserve">ATM UNP Alfa y Omega (Barahona) </v>
      </c>
      <c r="D14" s="15" t="s">
        <v>22</v>
      </c>
      <c r="E14" s="26">
        <v>3335937898</v>
      </c>
    </row>
    <row r="15" spans="1:5" ht="18" x14ac:dyDescent="0.25">
      <c r="A15" s="21" t="str">
        <f>VLOOKUP(B15,'[1]LISTADO ATM'!$A$2:$C$822,3,0)</f>
        <v>NORTE</v>
      </c>
      <c r="B15" s="21">
        <v>965</v>
      </c>
      <c r="C15" s="24" t="str">
        <f>VLOOKUP(B15,'[1]LISTADO ATM'!$A$2:$B$822,2,0)</f>
        <v xml:space="preserve">ATM S/M La Fuente FUN (Santiago) </v>
      </c>
      <c r="D15" s="15" t="s">
        <v>22</v>
      </c>
      <c r="E15" s="26">
        <v>3335937837</v>
      </c>
    </row>
    <row r="16" spans="1:5" ht="18" x14ac:dyDescent="0.25">
      <c r="A16" s="21" t="str">
        <f>VLOOKUP(B16,'[1]LISTADO ATM'!$A$2:$C$822,3,0)</f>
        <v>ESTE</v>
      </c>
      <c r="B16" s="21">
        <v>609</v>
      </c>
      <c r="C16" s="24" t="str">
        <f>VLOOKUP(B16,'[1]LISTADO ATM'!$A$2:$B$822,2,0)</f>
        <v xml:space="preserve">ATM S/M Jumbo (San Pedro) </v>
      </c>
      <c r="D16" s="15" t="s">
        <v>22</v>
      </c>
      <c r="E16" s="26">
        <v>3335937831</v>
      </c>
    </row>
    <row r="17" spans="1:5" ht="18" x14ac:dyDescent="0.25">
      <c r="A17" s="21" t="str">
        <f>VLOOKUP(B17,'[1]LISTADO ATM'!$A$2:$C$822,3,0)</f>
        <v>SUR</v>
      </c>
      <c r="B17" s="21">
        <v>252</v>
      </c>
      <c r="C17" s="24" t="str">
        <f>VLOOKUP(B17,'[1]LISTADO ATM'!$A$2:$B$822,2,0)</f>
        <v xml:space="preserve">ATM Banco Agrícola (Barahona) </v>
      </c>
      <c r="D17" s="15" t="s">
        <v>22</v>
      </c>
      <c r="E17" s="26">
        <v>3335937640</v>
      </c>
    </row>
    <row r="18" spans="1:5" ht="18" x14ac:dyDescent="0.25">
      <c r="A18" s="21" t="str">
        <f>VLOOKUP(B18,'[1]LISTADO ATM'!$A$2:$C$822,3,0)</f>
        <v>SUR</v>
      </c>
      <c r="B18" s="21">
        <v>781</v>
      </c>
      <c r="C18" s="24" t="str">
        <f>VLOOKUP(B18,'[1]LISTADO ATM'!$A$2:$B$822,2,0)</f>
        <v xml:space="preserve">ATM Estación Isla Barahona </v>
      </c>
      <c r="D18" s="15" t="s">
        <v>22</v>
      </c>
      <c r="E18" s="26">
        <v>3335936723</v>
      </c>
    </row>
    <row r="19" spans="1:5" ht="18" x14ac:dyDescent="0.25">
      <c r="A19" s="21" t="str">
        <f>VLOOKUP(B19,'[1]LISTADO ATM'!$A$2:$C$822,3,0)</f>
        <v>NORTE</v>
      </c>
      <c r="B19" s="21">
        <v>337</v>
      </c>
      <c r="C19" s="24" t="str">
        <f>VLOOKUP(B19,'[1]LISTADO ATM'!$A$2:$B$822,2,0)</f>
        <v>ATM S/M Cooperativa Moca</v>
      </c>
      <c r="D19" s="15" t="s">
        <v>22</v>
      </c>
      <c r="E19" s="26">
        <v>3335937893</v>
      </c>
    </row>
    <row r="20" spans="1:5" ht="18" x14ac:dyDescent="0.25">
      <c r="A20" s="21" t="str">
        <f>VLOOKUP(B20,'[1]LISTADO ATM'!$A$2:$C$822,3,0)</f>
        <v>DISTRITO NACIONAL</v>
      </c>
      <c r="B20" s="21">
        <v>420</v>
      </c>
      <c r="C20" s="24" t="str">
        <f>VLOOKUP(B20,'[1]LISTADO ATM'!$A$2:$B$822,2,0)</f>
        <v xml:space="preserve">ATM DGII Av. Lincoln </v>
      </c>
      <c r="D20" s="15" t="s">
        <v>22</v>
      </c>
      <c r="E20" s="26">
        <v>3335937903</v>
      </c>
    </row>
    <row r="21" spans="1:5" ht="18" x14ac:dyDescent="0.25">
      <c r="A21" s="21" t="str">
        <f>VLOOKUP(B21,'[1]LISTADO ATM'!$A$2:$C$822,3,0)</f>
        <v>NORTE</v>
      </c>
      <c r="B21" s="21">
        <v>808</v>
      </c>
      <c r="C21" s="24" t="str">
        <f>VLOOKUP(B21,'[1]LISTADO ATM'!$A$2:$B$822,2,0)</f>
        <v xml:space="preserve">ATM Oficina Castillo </v>
      </c>
      <c r="D21" s="15" t="s">
        <v>22</v>
      </c>
      <c r="E21" s="26">
        <v>3335937910</v>
      </c>
    </row>
    <row r="22" spans="1:5" ht="18" x14ac:dyDescent="0.25">
      <c r="A22" s="21" t="str">
        <f>VLOOKUP(B22,'[1]LISTADO ATM'!$A$2:$C$822,3,0)</f>
        <v>ESTE</v>
      </c>
      <c r="B22" s="21">
        <v>293</v>
      </c>
      <c r="C22" s="24" t="str">
        <f>VLOOKUP(B22,'[1]LISTADO ATM'!$A$2:$B$822,2,0)</f>
        <v xml:space="preserve">ATM S/M Nueva Visión (San Pedro) </v>
      </c>
      <c r="D22" s="15" t="s">
        <v>22</v>
      </c>
      <c r="E22" s="26">
        <v>3335937934</v>
      </c>
    </row>
    <row r="23" spans="1:5" ht="18" x14ac:dyDescent="0.25">
      <c r="A23" s="21" t="str">
        <f>VLOOKUP(B23,'[1]LISTADO ATM'!$A$2:$C$822,3,0)</f>
        <v>DISTRITO NACIONAL</v>
      </c>
      <c r="B23" s="21">
        <v>192</v>
      </c>
      <c r="C23" s="24" t="str">
        <f>VLOOKUP(B23,'[1]LISTADO ATM'!$A$2:$B$822,2,0)</f>
        <v xml:space="preserve">ATM Autobanco Luperón II </v>
      </c>
      <c r="D23" s="15" t="s">
        <v>22</v>
      </c>
      <c r="E23" s="26" t="s">
        <v>39</v>
      </c>
    </row>
    <row r="24" spans="1:5" ht="18" x14ac:dyDescent="0.25">
      <c r="A24" s="21" t="str">
        <f>VLOOKUP(B24,'[1]LISTADO ATM'!$A$2:$C$822,3,0)</f>
        <v>NORTE</v>
      </c>
      <c r="B24" s="21">
        <v>716</v>
      </c>
      <c r="C24" s="24" t="str">
        <f>VLOOKUP(B24,'[1]LISTADO ATM'!$A$2:$B$822,2,0)</f>
        <v xml:space="preserve">ATM Oficina Zona Franca (Santiago) </v>
      </c>
      <c r="D24" s="15" t="s">
        <v>22</v>
      </c>
      <c r="E24" s="26" t="s">
        <v>47</v>
      </c>
    </row>
    <row r="25" spans="1:5" ht="18" x14ac:dyDescent="0.25">
      <c r="A25" s="21" t="str">
        <f>VLOOKUP(B25,'[1]LISTADO ATM'!$A$2:$C$822,3,0)</f>
        <v>NORTE</v>
      </c>
      <c r="B25" s="21">
        <v>129</v>
      </c>
      <c r="C25" s="24" t="str">
        <f>VLOOKUP(B25,'[1]LISTADO ATM'!$A$2:$B$822,2,0)</f>
        <v xml:space="preserve">ATM Multicentro La Sirena (Santiago) </v>
      </c>
      <c r="D25" s="15" t="s">
        <v>22</v>
      </c>
      <c r="E25" s="26" t="s">
        <v>46</v>
      </c>
    </row>
    <row r="26" spans="1:5" ht="18" x14ac:dyDescent="0.25">
      <c r="A26" s="21" t="str">
        <f>VLOOKUP(B26,'[1]LISTADO ATM'!$A$2:$C$822,3,0)</f>
        <v>NORTE</v>
      </c>
      <c r="B26" s="21">
        <v>605</v>
      </c>
      <c r="C26" s="24" t="str">
        <f>VLOOKUP(B26,'[1]LISTADO ATM'!$A$2:$B$822,2,0)</f>
        <v xml:space="preserve">ATM Oficina Bonao I </v>
      </c>
      <c r="D26" s="15" t="s">
        <v>22</v>
      </c>
      <c r="E26" s="26" t="s">
        <v>45</v>
      </c>
    </row>
    <row r="27" spans="1:5" ht="18" x14ac:dyDescent="0.25">
      <c r="A27" s="21" t="str">
        <f>VLOOKUP(B27,'[1]LISTADO ATM'!$A$2:$C$822,3,0)</f>
        <v>DISTRITO NACIONAL</v>
      </c>
      <c r="B27" s="21">
        <v>755</v>
      </c>
      <c r="C27" s="24" t="str">
        <f>VLOOKUP(B27,'[1]LISTADO ATM'!$A$2:$B$822,2,0)</f>
        <v xml:space="preserve">ATM Oficina Galería del Este (Plaza) </v>
      </c>
      <c r="D27" s="15" t="s">
        <v>22</v>
      </c>
      <c r="E27" s="26">
        <v>3335937943</v>
      </c>
    </row>
    <row r="28" spans="1:5" ht="18" x14ac:dyDescent="0.25">
      <c r="A28" s="21" t="str">
        <f>VLOOKUP(B28,'[1]LISTADO ATM'!$A$2:$C$822,3,0)</f>
        <v>NORTE</v>
      </c>
      <c r="B28" s="21">
        <v>538</v>
      </c>
      <c r="C28" s="24" t="str">
        <f>VLOOKUP(B28,'[1]LISTADO ATM'!$A$2:$B$822,2,0)</f>
        <v>ATM  Autoservicio San Fco. Macorís</v>
      </c>
      <c r="D28" s="15" t="s">
        <v>22</v>
      </c>
      <c r="E28" s="26">
        <v>3335937937</v>
      </c>
    </row>
    <row r="29" spans="1:5" ht="18" x14ac:dyDescent="0.25">
      <c r="A29" s="21" t="str">
        <f>VLOOKUP(B29,'[1]LISTADO ATM'!$A$2:$C$822,3,0)</f>
        <v>NORTE</v>
      </c>
      <c r="B29" s="21">
        <v>198</v>
      </c>
      <c r="C29" s="24" t="str">
        <f>VLOOKUP(B29,'[1]LISTADO ATM'!$A$2:$B$822,2,0)</f>
        <v xml:space="preserve">ATM Almacenes El Encanto  (Santiago) </v>
      </c>
      <c r="D29" s="15" t="s">
        <v>22</v>
      </c>
      <c r="E29" s="26">
        <v>3335937667</v>
      </c>
    </row>
    <row r="30" spans="1:5" ht="18" x14ac:dyDescent="0.25">
      <c r="A30" s="21" t="str">
        <f>VLOOKUP(B30,'[1]LISTADO ATM'!$A$2:$C$822,3,0)</f>
        <v>ESTE</v>
      </c>
      <c r="B30" s="21">
        <v>742</v>
      </c>
      <c r="C30" s="24" t="str">
        <f>VLOOKUP(B30,'[1]LISTADO ATM'!$A$2:$B$822,2,0)</f>
        <v xml:space="preserve">ATM Oficina Plaza del Rey (La Romana) </v>
      </c>
      <c r="D30" s="15" t="s">
        <v>22</v>
      </c>
      <c r="E30" s="26">
        <v>3335937864</v>
      </c>
    </row>
    <row r="31" spans="1:5" ht="18" x14ac:dyDescent="0.25">
      <c r="A31" s="21" t="str">
        <f>VLOOKUP(B31,'[1]LISTADO ATM'!$A$2:$C$822,3,0)</f>
        <v>NORTE</v>
      </c>
      <c r="B31" s="21">
        <v>987</v>
      </c>
      <c r="C31" s="24" t="str">
        <f>VLOOKUP(B31,'[1]LISTADO ATM'!$A$2:$B$822,2,0)</f>
        <v xml:space="preserve">ATM S/M Jumbo (Moca) </v>
      </c>
      <c r="D31" s="15" t="s">
        <v>22</v>
      </c>
      <c r="E31" s="26">
        <v>3335937891</v>
      </c>
    </row>
    <row r="32" spans="1:5" ht="18" x14ac:dyDescent="0.25">
      <c r="A32" s="21" t="str">
        <f>VLOOKUP(B32,'[1]LISTADO ATM'!$A$2:$C$822,3,0)</f>
        <v>DISTRITO NACIONAL</v>
      </c>
      <c r="B32" s="21">
        <v>461</v>
      </c>
      <c r="C32" s="24" t="str">
        <f>VLOOKUP(B32,'[1]LISTADO ATM'!$A$2:$B$822,2,0)</f>
        <v xml:space="preserve">ATM Autobanco Sarasota I </v>
      </c>
      <c r="D32" s="15" t="s">
        <v>22</v>
      </c>
      <c r="E32" s="26">
        <v>3335937862</v>
      </c>
    </row>
    <row r="33" spans="1:5" ht="18" x14ac:dyDescent="0.25">
      <c r="A33" s="21" t="str">
        <f>VLOOKUP(B33,'[1]LISTADO ATM'!$A$2:$C$822,3,0)</f>
        <v>NORTE</v>
      </c>
      <c r="B33" s="21">
        <v>799</v>
      </c>
      <c r="C33" s="24" t="str">
        <f>VLOOKUP(B33,'[1]LISTADO ATM'!$A$2:$B$822,2,0)</f>
        <v xml:space="preserve">ATM Clínica Corominas (Santiago) </v>
      </c>
      <c r="D33" s="15" t="s">
        <v>22</v>
      </c>
      <c r="E33" s="26">
        <v>3335937857</v>
      </c>
    </row>
    <row r="34" spans="1:5" ht="18" x14ac:dyDescent="0.25">
      <c r="A34" s="21" t="str">
        <f>VLOOKUP(B34,'[1]LISTADO ATM'!$A$2:$C$822,3,0)</f>
        <v>NORTE</v>
      </c>
      <c r="B34" s="21">
        <v>752</v>
      </c>
      <c r="C34" s="24" t="str">
        <f>VLOOKUP(B34,'[1]LISTADO ATM'!$A$2:$B$822,2,0)</f>
        <v xml:space="preserve">ATM UNP Las Carolinas (La Vega) </v>
      </c>
      <c r="D34" s="15" t="s">
        <v>22</v>
      </c>
      <c r="E34" s="26">
        <v>3335937942</v>
      </c>
    </row>
    <row r="35" spans="1:5" ht="18" x14ac:dyDescent="0.25">
      <c r="A35" s="21" t="str">
        <f>VLOOKUP(B35,'[1]LISTADO ATM'!$A$2:$C$822,3,0)</f>
        <v>DISTRITO NACIONAL</v>
      </c>
      <c r="B35" s="21">
        <v>212</v>
      </c>
      <c r="C35" s="24" t="str">
        <f>VLOOKUP(B35,'[1]LISTADO ATM'!$A$2:$B$822,2,0)</f>
        <v>ATM Universidad Nacional Evangélica (Santo Domingo)</v>
      </c>
      <c r="D35" s="15" t="s">
        <v>22</v>
      </c>
      <c r="E35" s="26">
        <v>3335937673</v>
      </c>
    </row>
    <row r="36" spans="1:5" ht="18" x14ac:dyDescent="0.25">
      <c r="A36" s="21" t="str">
        <f>VLOOKUP(B36,'[1]LISTADO ATM'!$A$2:$C$822,3,0)</f>
        <v>SUR</v>
      </c>
      <c r="B36" s="21">
        <v>5</v>
      </c>
      <c r="C36" s="24" t="str">
        <f>VLOOKUP(B36,'[1]LISTADO ATM'!$A$2:$B$822,2,0)</f>
        <v>ATM Oficina Autoservicio Villa Ofelia (San Juan)</v>
      </c>
      <c r="D36" s="15" t="s">
        <v>22</v>
      </c>
      <c r="E36" s="26">
        <v>3335937665</v>
      </c>
    </row>
    <row r="37" spans="1:5" ht="18" x14ac:dyDescent="0.25">
      <c r="A37" s="21" t="str">
        <f>VLOOKUP(B37,'[1]LISTADO ATM'!$A$2:$C$822,3,0)</f>
        <v>DISTRITO NACIONAL</v>
      </c>
      <c r="B37" s="21">
        <v>347</v>
      </c>
      <c r="C37" s="24" t="str">
        <f>VLOOKUP(B37,'[1]LISTADO ATM'!$A$2:$B$822,2,0)</f>
        <v>ATM Patio de Colombia</v>
      </c>
      <c r="D37" s="15" t="s">
        <v>22</v>
      </c>
      <c r="E37" s="26">
        <v>3335937409</v>
      </c>
    </row>
    <row r="38" spans="1:5" ht="18" x14ac:dyDescent="0.25">
      <c r="A38" s="21" t="str">
        <f>VLOOKUP(B38,'[1]LISTADO ATM'!$A$2:$C$822,3,0)</f>
        <v>SUR</v>
      </c>
      <c r="B38" s="21">
        <v>403</v>
      </c>
      <c r="C38" s="24" t="str">
        <f>VLOOKUP(B38,'[1]LISTADO ATM'!$A$2:$B$822,2,0)</f>
        <v xml:space="preserve">ATM Oficina Vicente Noble </v>
      </c>
      <c r="D38" s="15" t="s">
        <v>22</v>
      </c>
      <c r="E38" s="26" t="s">
        <v>27</v>
      </c>
    </row>
    <row r="39" spans="1:5" ht="18" x14ac:dyDescent="0.25">
      <c r="A39" s="21" t="str">
        <f>VLOOKUP(B39,'[1]LISTADO ATM'!$A$2:$C$822,3,0)</f>
        <v>DISTRITO NACIONAL</v>
      </c>
      <c r="B39" s="21">
        <v>655</v>
      </c>
      <c r="C39" s="24" t="str">
        <f>VLOOKUP(B39,'[1]LISTADO ATM'!$A$2:$B$822,2,0)</f>
        <v>ATM Farmacia Sandra</v>
      </c>
      <c r="D39" s="15" t="s">
        <v>22</v>
      </c>
      <c r="E39" s="26">
        <v>3335937939</v>
      </c>
    </row>
    <row r="40" spans="1:5" ht="18" x14ac:dyDescent="0.25">
      <c r="A40" s="21" t="str">
        <f>VLOOKUP(B40,'[1]LISTADO ATM'!$A$2:$C$822,3,0)</f>
        <v>DISTRITO NACIONAL</v>
      </c>
      <c r="B40" s="21">
        <v>696</v>
      </c>
      <c r="C40" s="24" t="str">
        <f>VLOOKUP(B40,'[1]LISTADO ATM'!$A$2:$B$822,2,0)</f>
        <v>ATM Olé Jacobo Majluta</v>
      </c>
      <c r="D40" s="15" t="s">
        <v>22</v>
      </c>
      <c r="E40" s="26">
        <v>3335937416</v>
      </c>
    </row>
    <row r="41" spans="1:5" ht="18" x14ac:dyDescent="0.25">
      <c r="A41" s="21" t="str">
        <f>VLOOKUP(B41,'[1]LISTADO ATM'!$A$2:$C$822,3,0)</f>
        <v>DISTRITO NACIONAL</v>
      </c>
      <c r="B41" s="21">
        <v>391</v>
      </c>
      <c r="C41" s="24" t="str">
        <f>VLOOKUP(B41,'[1]LISTADO ATM'!$A$2:$B$822,2,0)</f>
        <v xml:space="preserve">ATM S/M Jumbo Luperón </v>
      </c>
      <c r="D41" s="15" t="s">
        <v>22</v>
      </c>
      <c r="E41" s="26">
        <v>3335935791</v>
      </c>
    </row>
    <row r="42" spans="1:5" ht="18" x14ac:dyDescent="0.25">
      <c r="A42" s="21" t="str">
        <f>VLOOKUP(B42,'[1]LISTADO ATM'!$A$2:$C$822,3,0)</f>
        <v>DISTRITO NACIONAL</v>
      </c>
      <c r="B42" s="21">
        <v>115</v>
      </c>
      <c r="C42" s="24" t="str">
        <f>VLOOKUP(B42,'[1]LISTADO ATM'!$A$2:$B$822,2,0)</f>
        <v xml:space="preserve">ATM Oficina Megacentro I </v>
      </c>
      <c r="D42" s="15" t="s">
        <v>22</v>
      </c>
      <c r="E42" s="26">
        <v>3335936279</v>
      </c>
    </row>
    <row r="43" spans="1:5" ht="18" x14ac:dyDescent="0.25">
      <c r="A43" s="21" t="str">
        <f>VLOOKUP(B43,'[1]LISTADO ATM'!$A$2:$C$822,3,0)</f>
        <v>NORTE</v>
      </c>
      <c r="B43" s="21">
        <v>903</v>
      </c>
      <c r="C43" s="24" t="str">
        <f>VLOOKUP(B43,'[1]LISTADO ATM'!$A$2:$B$822,2,0)</f>
        <v xml:space="preserve">ATM Oficina La Vega Real I </v>
      </c>
      <c r="D43" s="15" t="s">
        <v>22</v>
      </c>
      <c r="E43" s="26">
        <v>3335937251</v>
      </c>
    </row>
    <row r="44" spans="1:5" ht="18" x14ac:dyDescent="0.25">
      <c r="A44" s="21" t="str">
        <f>VLOOKUP(B44,'[1]LISTADO ATM'!$A$2:$C$822,3,0)</f>
        <v>DISTRITO NACIONAL</v>
      </c>
      <c r="B44" s="21">
        <v>714</v>
      </c>
      <c r="C44" s="24" t="str">
        <f>VLOOKUP(B44,'[1]LISTADO ATM'!$A$2:$B$822,2,0)</f>
        <v xml:space="preserve">ATM Hospital de Herrera </v>
      </c>
      <c r="D44" s="15" t="s">
        <v>22</v>
      </c>
      <c r="E44" s="26">
        <v>3335937941</v>
      </c>
    </row>
    <row r="45" spans="1:5" ht="18" x14ac:dyDescent="0.25">
      <c r="A45" s="21" t="str">
        <f>VLOOKUP(B45,'[1]LISTADO ATM'!$A$2:$C$822,3,0)</f>
        <v>DISTRITO NACIONAL</v>
      </c>
      <c r="B45" s="21">
        <v>710</v>
      </c>
      <c r="C45" s="24" t="str">
        <f>VLOOKUP(B45,'[1]LISTADO ATM'!$A$2:$B$822,2,0)</f>
        <v xml:space="preserve">ATM S/M Soberano </v>
      </c>
      <c r="D45" s="15" t="s">
        <v>22</v>
      </c>
      <c r="E45" s="26">
        <v>3335937940</v>
      </c>
    </row>
    <row r="46" spans="1:5" ht="18" x14ac:dyDescent="0.25">
      <c r="A46" s="21" t="str">
        <f>VLOOKUP(B46,'[1]LISTADO ATM'!$A$2:$C$822,3,0)</f>
        <v>NORTE</v>
      </c>
      <c r="B46" s="21">
        <v>703</v>
      </c>
      <c r="C46" s="24" t="str">
        <f>VLOOKUP(B46,'[1]LISTADO ATM'!$A$2:$B$822,2,0)</f>
        <v xml:space="preserve">ATM Oficina El Mamey Los Hidalgos </v>
      </c>
      <c r="D46" s="15" t="s">
        <v>22</v>
      </c>
      <c r="E46" s="26">
        <v>3335937670</v>
      </c>
    </row>
    <row r="47" spans="1:5" ht="18" x14ac:dyDescent="0.25">
      <c r="A47" s="21" t="str">
        <f>VLOOKUP(B47,'[1]LISTADO ATM'!$A$2:$C$822,3,0)</f>
        <v>NORTE</v>
      </c>
      <c r="B47" s="21">
        <v>91</v>
      </c>
      <c r="C47" s="24" t="str">
        <f>VLOOKUP(B47,'[1]LISTADO ATM'!$A$2:$B$822,2,0)</f>
        <v xml:space="preserve">ATM UNP Villa Isabela </v>
      </c>
      <c r="D47" s="15" t="s">
        <v>22</v>
      </c>
      <c r="E47" s="26">
        <v>3335937886</v>
      </c>
    </row>
    <row r="48" spans="1:5" ht="18" x14ac:dyDescent="0.25">
      <c r="A48" s="21" t="str">
        <f>VLOOKUP(B48,'[1]LISTADO ATM'!$A$2:$C$822,3,0)</f>
        <v>ESTE</v>
      </c>
      <c r="B48" s="21">
        <v>934</v>
      </c>
      <c r="C48" s="24" t="str">
        <f>VLOOKUP(B48,'[1]LISTADO ATM'!$A$2:$B$822,2,0)</f>
        <v>ATM Hotel Dreams La Romana</v>
      </c>
      <c r="D48" s="15" t="s">
        <v>22</v>
      </c>
      <c r="E48" s="26">
        <v>3335937879</v>
      </c>
    </row>
    <row r="49" spans="1:5" ht="18" x14ac:dyDescent="0.25">
      <c r="A49" s="21" t="str">
        <f>VLOOKUP(B49,'[1]LISTADO ATM'!$A$2:$C$822,3,0)</f>
        <v>DISTRITO NACIONAL</v>
      </c>
      <c r="B49" s="21">
        <v>979</v>
      </c>
      <c r="C49" s="24" t="str">
        <f>VLOOKUP(B49,'[1]LISTADO ATM'!$A$2:$B$822,2,0)</f>
        <v xml:space="preserve">ATM Oficina Luperón I </v>
      </c>
      <c r="D49" s="15" t="s">
        <v>22</v>
      </c>
      <c r="E49" s="26">
        <v>3335937630</v>
      </c>
    </row>
    <row r="50" spans="1:5" ht="18" x14ac:dyDescent="0.25">
      <c r="A50" s="21" t="e">
        <f>VLOOKUP(B50,'[1]LISTADO ATM'!$A$2:$C$822,3,0)</f>
        <v>#N/A</v>
      </c>
      <c r="B50" s="21">
        <v>994</v>
      </c>
      <c r="C50" s="24" t="e">
        <f>VLOOKUP(B50,'[1]LISTADO ATM'!$A$2:$B$822,2,0)</f>
        <v>#N/A</v>
      </c>
      <c r="D50" s="15" t="s">
        <v>22</v>
      </c>
      <c r="E50" s="26">
        <v>3335937603</v>
      </c>
    </row>
    <row r="51" spans="1:5" ht="18" x14ac:dyDescent="0.25">
      <c r="A51" s="21" t="str">
        <f>VLOOKUP(B51,'[1]LISTADO ATM'!$A$2:$C$822,3,0)</f>
        <v>SUR</v>
      </c>
      <c r="B51" s="21">
        <v>699</v>
      </c>
      <c r="C51" s="24" t="str">
        <f>VLOOKUP(B51,'[1]LISTADO ATM'!$A$2:$B$822,2,0)</f>
        <v>ATM S/M Bravo Bani</v>
      </c>
      <c r="D51" s="15" t="s">
        <v>22</v>
      </c>
      <c r="E51" s="26">
        <v>3335937242</v>
      </c>
    </row>
    <row r="52" spans="1:5" ht="18" x14ac:dyDescent="0.25">
      <c r="A52" s="21" t="str">
        <f>VLOOKUP(B52,'[1]LISTADO ATM'!$A$2:$C$822,3,0)</f>
        <v>SUR</v>
      </c>
      <c r="B52" s="21">
        <v>677</v>
      </c>
      <c r="C52" s="24" t="str">
        <f>VLOOKUP(B52,'[1]LISTADO ATM'!$A$2:$B$822,2,0)</f>
        <v>ATM PBG Villa Jaragua</v>
      </c>
      <c r="D52" s="15" t="s">
        <v>22</v>
      </c>
      <c r="E52" s="26">
        <v>3335937126</v>
      </c>
    </row>
    <row r="53" spans="1:5" ht="18" x14ac:dyDescent="0.25">
      <c r="A53" s="21" t="str">
        <f>VLOOKUP(B53,'[1]LISTADO ATM'!$A$2:$C$822,3,0)</f>
        <v>DISTRITO NACIONAL</v>
      </c>
      <c r="B53" s="21">
        <v>314</v>
      </c>
      <c r="C53" s="24" t="str">
        <f>VLOOKUP(B53,'[1]LISTADO ATM'!$A$2:$B$822,2,0)</f>
        <v xml:space="preserve">ATM UNP Cambita Garabito (San Cristóbal) </v>
      </c>
      <c r="D53" s="15" t="s">
        <v>22</v>
      </c>
      <c r="E53" s="26" t="s">
        <v>62</v>
      </c>
    </row>
    <row r="54" spans="1:5" ht="18" x14ac:dyDescent="0.25">
      <c r="A54" s="21" t="str">
        <f>VLOOKUP(B54,'[1]LISTADO ATM'!$A$2:$C$822,3,0)</f>
        <v>DISTRITO NACIONAL</v>
      </c>
      <c r="B54" s="21">
        <v>551</v>
      </c>
      <c r="C54" s="24" t="str">
        <f>VLOOKUP(B54,'[1]LISTADO ATM'!$A$2:$B$822,2,0)</f>
        <v xml:space="preserve">ATM Oficina Padre Castellanos </v>
      </c>
      <c r="D54" s="15" t="s">
        <v>22</v>
      </c>
      <c r="E54" s="26" t="s">
        <v>42</v>
      </c>
    </row>
    <row r="55" spans="1:5" ht="18" x14ac:dyDescent="0.25">
      <c r="A55" s="21" t="str">
        <f>VLOOKUP(B55,'[1]LISTADO ATM'!$A$2:$C$822,3,0)</f>
        <v>SUR</v>
      </c>
      <c r="B55" s="21">
        <v>356</v>
      </c>
      <c r="C55" s="24" t="str">
        <f>VLOOKUP(B55,'[1]LISTADO ATM'!$A$2:$B$822,2,0)</f>
        <v xml:space="preserve">ATM Estación Sigma (San Cristóbal) </v>
      </c>
      <c r="D55" s="15" t="s">
        <v>22</v>
      </c>
      <c r="E55" s="26" t="s">
        <v>34</v>
      </c>
    </row>
    <row r="56" spans="1:5" ht="18" x14ac:dyDescent="0.25">
      <c r="A56" s="21" t="str">
        <f>VLOOKUP(B56,'[1]LISTADO ATM'!$A$2:$C$822,3,0)</f>
        <v>DISTRITO NACIONAL</v>
      </c>
      <c r="B56" s="21">
        <v>60</v>
      </c>
      <c r="C56" s="24" t="str">
        <f>VLOOKUP(B56,'[1]LISTADO ATM'!$A$2:$B$822,2,0)</f>
        <v xml:space="preserve">ATM Autobanco 27 de Febrero </v>
      </c>
      <c r="D56" s="15" t="s">
        <v>22</v>
      </c>
      <c r="E56" s="26" t="s">
        <v>48</v>
      </c>
    </row>
    <row r="57" spans="1:5" ht="18" x14ac:dyDescent="0.25">
      <c r="A57" s="21" t="str">
        <f>VLOOKUP(B57,'[1]LISTADO ATM'!$A$2:$C$822,3,0)</f>
        <v>NORTE</v>
      </c>
      <c r="B57" s="21">
        <v>500</v>
      </c>
      <c r="C57" s="24" t="str">
        <f>VLOOKUP(B57,'[1]LISTADO ATM'!$A$2:$B$822,2,0)</f>
        <v xml:space="preserve">ATM UNP Cutupú </v>
      </c>
      <c r="D57" s="15" t="s">
        <v>22</v>
      </c>
      <c r="E57" s="26" t="s">
        <v>30</v>
      </c>
    </row>
    <row r="58" spans="1:5" ht="18" x14ac:dyDescent="0.25">
      <c r="A58" s="21" t="str">
        <f>VLOOKUP(B58,'[1]LISTADO ATM'!$A$2:$C$822,3,0)</f>
        <v>NORTE</v>
      </c>
      <c r="B58" s="21">
        <v>315</v>
      </c>
      <c r="C58" s="24" t="str">
        <f>VLOOKUP(B58,'[1]LISTADO ATM'!$A$2:$B$822,2,0)</f>
        <v xml:space="preserve">ATM Oficina Estrella Sadalá </v>
      </c>
      <c r="D58" s="15" t="s">
        <v>22</v>
      </c>
      <c r="E58" s="26">
        <v>3335937439</v>
      </c>
    </row>
    <row r="59" spans="1:5" ht="18" x14ac:dyDescent="0.25">
      <c r="A59" s="21" t="str">
        <f>VLOOKUP(B59,'[1]LISTADO ATM'!$A$2:$C$822,3,0)</f>
        <v>DISTRITO NACIONAL</v>
      </c>
      <c r="B59" s="21">
        <v>971</v>
      </c>
      <c r="C59" s="24" t="str">
        <f>VLOOKUP(B59,'[1]LISTADO ATM'!$A$2:$B$822,2,0)</f>
        <v xml:space="preserve">ATM Club Banreservas I </v>
      </c>
      <c r="D59" s="15" t="s">
        <v>22</v>
      </c>
      <c r="E59" s="26" t="s">
        <v>56</v>
      </c>
    </row>
    <row r="60" spans="1:5" ht="18" x14ac:dyDescent="0.25">
      <c r="A60" s="21" t="str">
        <f>VLOOKUP(B60,'[1]LISTADO ATM'!$A$2:$C$822,3,0)</f>
        <v>DISTRITO NACIONAL</v>
      </c>
      <c r="B60" s="21">
        <v>951</v>
      </c>
      <c r="C60" s="24" t="str">
        <f>VLOOKUP(B60,'[1]LISTADO ATM'!$A$2:$B$822,2,0)</f>
        <v xml:space="preserve">ATM Oficina Plaza Haché JFK </v>
      </c>
      <c r="D60" s="15" t="s">
        <v>22</v>
      </c>
      <c r="E60" s="26" t="s">
        <v>60</v>
      </c>
    </row>
    <row r="61" spans="1:5" ht="18" x14ac:dyDescent="0.25">
      <c r="A61" s="21" t="str">
        <f>VLOOKUP(B61,'[1]LISTADO ATM'!$A$2:$C$822,3,0)</f>
        <v>DISTRITO NACIONAL</v>
      </c>
      <c r="B61" s="21">
        <v>580</v>
      </c>
      <c r="C61" s="24" t="str">
        <f>VLOOKUP(B61,'[1]LISTADO ATM'!$A$2:$B$822,2,0)</f>
        <v xml:space="preserve">ATM Edificio Propagas </v>
      </c>
      <c r="D61" s="15" t="s">
        <v>22</v>
      </c>
      <c r="E61" s="26" t="s">
        <v>67</v>
      </c>
    </row>
    <row r="62" spans="1:5" ht="18" x14ac:dyDescent="0.25">
      <c r="A62" s="21" t="str">
        <f>VLOOKUP(B62,'[1]LISTADO ATM'!$A$2:$C$822,3,0)</f>
        <v>DISTRITO NACIONAL</v>
      </c>
      <c r="B62" s="21">
        <v>697</v>
      </c>
      <c r="C62" s="24" t="str">
        <f>VLOOKUP(B62,'[1]LISTADO ATM'!$A$2:$B$822,2,0)</f>
        <v>ATM Hipermercado Olé Ciudad Juan Bosch</v>
      </c>
      <c r="D62" s="15" t="s">
        <v>22</v>
      </c>
      <c r="E62" s="26" t="s">
        <v>28</v>
      </c>
    </row>
    <row r="63" spans="1:5" ht="18" x14ac:dyDescent="0.25">
      <c r="A63" s="21" t="str">
        <f>VLOOKUP(B63,'[1]LISTADO ATM'!$A$2:$C$822,3,0)</f>
        <v>DISTRITO NACIONAL</v>
      </c>
      <c r="B63" s="21">
        <v>408</v>
      </c>
      <c r="C63" s="24" t="str">
        <f>VLOOKUP(B63,'[1]LISTADO ATM'!$A$2:$B$822,2,0)</f>
        <v xml:space="preserve">ATM Autobanco Las Palmas de Herrera </v>
      </c>
      <c r="D63" s="15" t="s">
        <v>22</v>
      </c>
      <c r="E63" s="26" t="s">
        <v>52</v>
      </c>
    </row>
    <row r="64" spans="1:5" ht="18" x14ac:dyDescent="0.25">
      <c r="A64" s="21" t="str">
        <f>VLOOKUP(B64,'[1]LISTADO ATM'!$A$2:$C$822,3,0)</f>
        <v>NORTE</v>
      </c>
      <c r="B64" s="21">
        <v>888</v>
      </c>
      <c r="C64" s="24" t="str">
        <f>VLOOKUP(B64,'[1]LISTADO ATM'!$A$2:$B$822,2,0)</f>
        <v>ATM Oficina galeria 56 II (SFM)</v>
      </c>
      <c r="D64" s="15" t="s">
        <v>22</v>
      </c>
      <c r="E64" s="26" t="s">
        <v>43</v>
      </c>
    </row>
    <row r="65" spans="1:5" ht="18" x14ac:dyDescent="0.25">
      <c r="A65" s="21" t="str">
        <f>VLOOKUP(B65,'[1]LISTADO ATM'!$A$2:$C$822,3,0)</f>
        <v>ESTE</v>
      </c>
      <c r="B65" s="21">
        <v>824</v>
      </c>
      <c r="C65" s="24" t="str">
        <f>VLOOKUP(B65,'[1]LISTADO ATM'!$A$2:$B$822,2,0)</f>
        <v xml:space="preserve">ATM Multiplaza (Higuey) </v>
      </c>
      <c r="D65" s="15" t="s">
        <v>22</v>
      </c>
      <c r="E65" s="26" t="s">
        <v>44</v>
      </c>
    </row>
    <row r="66" spans="1:5" ht="18" x14ac:dyDescent="0.25">
      <c r="A66" s="21" t="str">
        <f>VLOOKUP(B66,'[1]LISTADO ATM'!$A$2:$C$822,3,0)</f>
        <v>DISTRITO NACIONAL</v>
      </c>
      <c r="B66" s="21">
        <v>993</v>
      </c>
      <c r="C66" s="24" t="str">
        <f>VLOOKUP(B66,'[1]LISTADO ATM'!$A$2:$B$822,2,0)</f>
        <v xml:space="preserve">ATM Centro Medico Integral II </v>
      </c>
      <c r="D66" s="15" t="s">
        <v>22</v>
      </c>
      <c r="E66" s="26" t="s">
        <v>38</v>
      </c>
    </row>
    <row r="67" spans="1:5" ht="18" x14ac:dyDescent="0.25">
      <c r="A67" s="21" t="str">
        <f>VLOOKUP(B67,'[1]LISTADO ATM'!$A$2:$C$822,3,0)</f>
        <v>SUR</v>
      </c>
      <c r="B67" s="21">
        <v>995</v>
      </c>
      <c r="C67" s="24" t="str">
        <f>VLOOKUP(B67,'[1]LISTADO ATM'!$A$2:$B$822,2,0)</f>
        <v xml:space="preserve">ATM Oficina San Cristobal III (Lobby) </v>
      </c>
      <c r="D67" s="15" t="s">
        <v>22</v>
      </c>
      <c r="E67" s="26">
        <v>3335937951</v>
      </c>
    </row>
    <row r="68" spans="1:5" ht="18" x14ac:dyDescent="0.25">
      <c r="A68" s="21" t="str">
        <f>VLOOKUP(B68,'[1]LISTADO ATM'!$A$2:$C$822,3,0)</f>
        <v>NORTE</v>
      </c>
      <c r="B68" s="21">
        <v>956</v>
      </c>
      <c r="C68" s="24" t="str">
        <f>VLOOKUP(B68,'[1]LISTADO ATM'!$A$2:$B$822,2,0)</f>
        <v xml:space="preserve">ATM Autoservicio El Jaya (SFM) </v>
      </c>
      <c r="D68" s="15" t="s">
        <v>22</v>
      </c>
      <c r="E68" s="26">
        <v>3335937949</v>
      </c>
    </row>
    <row r="69" spans="1:5" ht="16.5" customHeight="1" x14ac:dyDescent="0.25">
      <c r="A69" s="21" t="str">
        <f>VLOOKUP(B69,'[1]LISTADO ATM'!$A$2:$C$822,3,0)</f>
        <v>DISTRITO NACIONAL</v>
      </c>
      <c r="B69" s="21">
        <v>949</v>
      </c>
      <c r="C69" s="24" t="str">
        <f>VLOOKUP(B69,'[1]LISTADO ATM'!$A$2:$B$822,2,0)</f>
        <v xml:space="preserve">ATM S/M Bravo San Isidro Coral Mall </v>
      </c>
      <c r="D69" s="15" t="s">
        <v>22</v>
      </c>
      <c r="E69" s="26">
        <v>3335937948</v>
      </c>
    </row>
    <row r="70" spans="1:5" ht="16.5" customHeight="1" x14ac:dyDescent="0.25">
      <c r="A70" s="21" t="str">
        <f>VLOOKUP(B70,'[1]LISTADO ATM'!$A$2:$C$822,3,0)</f>
        <v>DISTRITO NACIONAL</v>
      </c>
      <c r="B70" s="21">
        <v>918</v>
      </c>
      <c r="C70" s="24" t="str">
        <f>VLOOKUP(B70,'[1]LISTADO ATM'!$A$2:$B$822,2,0)</f>
        <v xml:space="preserve">ATM S/M Liverpool de la Jacobo Majluta </v>
      </c>
      <c r="D70" s="15" t="s">
        <v>22</v>
      </c>
      <c r="E70" s="26">
        <v>3335937947</v>
      </c>
    </row>
    <row r="71" spans="1:5" ht="16.5" customHeight="1" x14ac:dyDescent="0.25">
      <c r="A71" s="21" t="str">
        <f>VLOOKUP(B71,'[1]LISTADO ATM'!$A$2:$C$822,3,0)</f>
        <v>NORTE</v>
      </c>
      <c r="B71" s="21">
        <v>396</v>
      </c>
      <c r="C71" s="24" t="str">
        <f>VLOOKUP(B71,'[1]LISTADO ATM'!$A$2:$B$822,2,0)</f>
        <v xml:space="preserve">ATM Oficina Plaza Ulloa (La Fuente) </v>
      </c>
      <c r="D71" s="15" t="s">
        <v>22</v>
      </c>
      <c r="E71" s="26">
        <v>3335937936</v>
      </c>
    </row>
    <row r="72" spans="1:5" ht="16.5" customHeight="1" x14ac:dyDescent="0.25">
      <c r="A72" s="21" t="str">
        <f>VLOOKUP(B72,'[1]LISTADO ATM'!$A$2:$C$822,3,0)</f>
        <v>ESTE</v>
      </c>
      <c r="B72" s="21">
        <v>480</v>
      </c>
      <c r="C72" s="24" t="str">
        <f>VLOOKUP(B72,'[1]LISTADO ATM'!$A$2:$B$822,2,0)</f>
        <v>ATM UNP Farmaconal Higuey</v>
      </c>
      <c r="D72" s="15" t="s">
        <v>22</v>
      </c>
      <c r="E72" s="26">
        <v>3335937901</v>
      </c>
    </row>
    <row r="73" spans="1:5" ht="16.5" customHeight="1" x14ac:dyDescent="0.25">
      <c r="A73" s="21" t="str">
        <f>VLOOKUP(B73,'[1]LISTADO ATM'!$A$2:$C$822,3,0)</f>
        <v>NORTE</v>
      </c>
      <c r="B73" s="21">
        <v>40</v>
      </c>
      <c r="C73" s="24" t="str">
        <f>VLOOKUP(B73,'[1]LISTADO ATM'!$A$2:$B$822,2,0)</f>
        <v xml:space="preserve">ATM Oficina El Puñal </v>
      </c>
      <c r="D73" s="15" t="s">
        <v>22</v>
      </c>
      <c r="E73" s="26">
        <v>3335937865</v>
      </c>
    </row>
    <row r="74" spans="1:5" ht="16.5" customHeight="1" x14ac:dyDescent="0.25">
      <c r="A74" s="21" t="str">
        <f>VLOOKUP(B74,'[1]LISTADO ATM'!$A$2:$C$822,3,0)</f>
        <v>DISTRITO NACIONAL</v>
      </c>
      <c r="B74" s="21">
        <v>407</v>
      </c>
      <c r="C74" s="24" t="str">
        <f>VLOOKUP(B74,'[1]LISTADO ATM'!$A$2:$B$822,2,0)</f>
        <v xml:space="preserve">ATM Multicentro La Sirena Villa Mella </v>
      </c>
      <c r="D74" s="15" t="s">
        <v>22</v>
      </c>
      <c r="E74" s="26">
        <v>3335937709</v>
      </c>
    </row>
    <row r="75" spans="1:5" ht="16.5" customHeight="1" x14ac:dyDescent="0.25">
      <c r="A75" s="21" t="str">
        <f>VLOOKUP(B75,'[1]LISTADO ATM'!$A$2:$C$822,3,0)</f>
        <v>NORTE</v>
      </c>
      <c r="B75" s="21">
        <v>594</v>
      </c>
      <c r="C75" s="24" t="str">
        <f>VLOOKUP(B75,'[1]LISTADO ATM'!$A$2:$B$822,2,0)</f>
        <v xml:space="preserve">ATM Plaza Venezuela II (Santiago) </v>
      </c>
      <c r="D75" s="15" t="s">
        <v>22</v>
      </c>
      <c r="E75" s="26">
        <v>3335937645</v>
      </c>
    </row>
    <row r="76" spans="1:5" ht="16.5" customHeight="1" x14ac:dyDescent="0.25">
      <c r="A76" s="21" t="str">
        <f>VLOOKUP(B76,'[1]LISTADO ATM'!$A$2:$C$822,3,0)</f>
        <v>ESTE</v>
      </c>
      <c r="B76" s="21">
        <v>776</v>
      </c>
      <c r="C76" s="24" t="str">
        <f>VLOOKUP(B76,'[1]LISTADO ATM'!$A$2:$B$822,2,0)</f>
        <v xml:space="preserve">ATM Oficina Monte Plata </v>
      </c>
      <c r="D76" s="15" t="s">
        <v>22</v>
      </c>
      <c r="E76" s="26" t="s">
        <v>79</v>
      </c>
    </row>
    <row r="77" spans="1:5" ht="16.5" customHeight="1" x14ac:dyDescent="0.25">
      <c r="A77" s="21" t="str">
        <f>VLOOKUP(B77,'[1]LISTADO ATM'!$A$2:$C$822,3,0)</f>
        <v>DISTRITO NACIONAL</v>
      </c>
      <c r="B77" s="21">
        <v>409</v>
      </c>
      <c r="C77" s="24" t="str">
        <f>VLOOKUP(B77,'[1]LISTADO ATM'!$A$2:$B$822,2,0)</f>
        <v xml:space="preserve">ATM Oficina Las Palmas de Herrera I </v>
      </c>
      <c r="D77" s="15" t="s">
        <v>22</v>
      </c>
      <c r="E77" s="26" t="s">
        <v>75</v>
      </c>
    </row>
    <row r="78" spans="1:5" ht="16.5" customHeight="1" x14ac:dyDescent="0.25">
      <c r="A78" s="21" t="str">
        <f>VLOOKUP(B78,'[1]LISTADO ATM'!$A$2:$C$822,3,0)</f>
        <v>NORTE</v>
      </c>
      <c r="B78" s="21">
        <v>142</v>
      </c>
      <c r="C78" s="24" t="str">
        <f>VLOOKUP(B78,'[1]LISTADO ATM'!$A$2:$B$822,2,0)</f>
        <v xml:space="preserve">ATM Centro de Caja Galerías Bonao </v>
      </c>
      <c r="D78" s="15" t="s">
        <v>22</v>
      </c>
      <c r="E78" s="26" t="s">
        <v>72</v>
      </c>
    </row>
    <row r="79" spans="1:5" ht="16.5" customHeight="1" x14ac:dyDescent="0.25">
      <c r="A79" s="21" t="str">
        <f>VLOOKUP(B79,'[1]LISTADO ATM'!$A$2:$C$822,3,0)</f>
        <v>NORTE</v>
      </c>
      <c r="B79" s="21">
        <v>601</v>
      </c>
      <c r="C79" s="24" t="str">
        <f>VLOOKUP(B79,'[1]LISTADO ATM'!$A$2:$B$822,2,0)</f>
        <v xml:space="preserve">ATM Plaza Haché (Santiago) </v>
      </c>
      <c r="D79" s="15" t="s">
        <v>22</v>
      </c>
      <c r="E79" s="26" t="s">
        <v>71</v>
      </c>
    </row>
    <row r="80" spans="1:5" ht="16.5" customHeight="1" x14ac:dyDescent="0.25">
      <c r="A80" s="21" t="str">
        <f>VLOOKUP(B80,'[1]LISTADO ATM'!$A$2:$C$822,3,0)</f>
        <v>DISTRITO NACIONAL</v>
      </c>
      <c r="B80" s="21">
        <v>791</v>
      </c>
      <c r="C80" s="24" t="str">
        <f>VLOOKUP(B80,'[1]LISTADO ATM'!$A$2:$B$822,2,0)</f>
        <v xml:space="preserve">ATM Oficina Sans Soucí </v>
      </c>
      <c r="D80" s="15" t="s">
        <v>22</v>
      </c>
      <c r="E80" s="26" t="s">
        <v>65</v>
      </c>
    </row>
    <row r="81" spans="1:5" ht="16.5" customHeight="1" x14ac:dyDescent="0.25">
      <c r="A81" s="21" t="str">
        <f>VLOOKUP(B81,'[1]LISTADO ATM'!$A$2:$C$822,3,0)</f>
        <v>NORTE</v>
      </c>
      <c r="B81" s="21">
        <v>332</v>
      </c>
      <c r="C81" s="24" t="str">
        <f>VLOOKUP(B81,'[1]LISTADO ATM'!$A$2:$B$822,2,0)</f>
        <v>ATM Estación Sigma (Cotuí)</v>
      </c>
      <c r="D81" s="15" t="s">
        <v>22</v>
      </c>
      <c r="E81" s="26">
        <v>3335937808</v>
      </c>
    </row>
    <row r="82" spans="1:5" ht="16.5" customHeight="1" x14ac:dyDescent="0.25">
      <c r="A82" s="21" t="str">
        <f>VLOOKUP(B82,'[1]LISTADO ATM'!$A$2:$C$822,3,0)</f>
        <v>NORTE</v>
      </c>
      <c r="B82" s="21">
        <v>807</v>
      </c>
      <c r="C82" s="24" t="str">
        <f>VLOOKUP(B82,'[1]LISTADO ATM'!$A$2:$B$822,2,0)</f>
        <v xml:space="preserve">ATM S/M Morel (Mao) </v>
      </c>
      <c r="D82" s="15" t="s">
        <v>22</v>
      </c>
      <c r="E82" s="26" t="s">
        <v>29</v>
      </c>
    </row>
    <row r="83" spans="1:5" ht="16.5" customHeight="1" x14ac:dyDescent="0.25">
      <c r="A83" s="21" t="str">
        <f>VLOOKUP(B83,'[1]LISTADO ATM'!$A$2:$C$822,3,0)</f>
        <v>NORTE</v>
      </c>
      <c r="B83" s="21">
        <v>635</v>
      </c>
      <c r="C83" s="24" t="str">
        <f>VLOOKUP(B83,'[1]LISTADO ATM'!$A$2:$B$822,2,0)</f>
        <v xml:space="preserve">ATM Zona Franca Tamboril </v>
      </c>
      <c r="D83" s="15" t="s">
        <v>22</v>
      </c>
      <c r="E83" s="26">
        <v>3335937906</v>
      </c>
    </row>
    <row r="84" spans="1:5" ht="16.5" customHeight="1" x14ac:dyDescent="0.25">
      <c r="A84" s="21" t="str">
        <f>VLOOKUP(B84,'[1]LISTADO ATM'!$A$2:$C$822,3,0)</f>
        <v>NORTE</v>
      </c>
      <c r="B84" s="21">
        <v>720</v>
      </c>
      <c r="C84" s="24" t="str">
        <f>VLOOKUP(B84,'[1]LISTADO ATM'!$A$2:$B$822,2,0)</f>
        <v xml:space="preserve">ATM OMSA (Santiago) </v>
      </c>
      <c r="D84" s="15" t="s">
        <v>22</v>
      </c>
      <c r="E84" s="26">
        <v>3335937923</v>
      </c>
    </row>
    <row r="85" spans="1:5" ht="16.5" customHeight="1" x14ac:dyDescent="0.25">
      <c r="A85" s="21" t="str">
        <f>VLOOKUP(B85,'[1]LISTADO ATM'!$A$2:$C$822,3,0)</f>
        <v>ESTE</v>
      </c>
      <c r="B85" s="21">
        <v>945</v>
      </c>
      <c r="C85" s="24" t="str">
        <f>VLOOKUP(B85,'[1]LISTADO ATM'!$A$2:$B$822,2,0)</f>
        <v xml:space="preserve">ATM UNP El Valle (Hato Mayor) </v>
      </c>
      <c r="D85" s="15" t="s">
        <v>22</v>
      </c>
      <c r="E85" s="26">
        <v>3335937925</v>
      </c>
    </row>
    <row r="86" spans="1:5" ht="16.5" customHeight="1" x14ac:dyDescent="0.25">
      <c r="A86" s="21" t="str">
        <f>VLOOKUP(B86,'[1]LISTADO ATM'!$A$2:$C$822,3,0)</f>
        <v>ESTE</v>
      </c>
      <c r="B86" s="21">
        <v>963</v>
      </c>
      <c r="C86" s="24" t="str">
        <f>VLOOKUP(B86,'[1]LISTADO ATM'!$A$2:$B$822,2,0)</f>
        <v xml:space="preserve">ATM Multiplaza La Romana </v>
      </c>
      <c r="D86" s="15" t="s">
        <v>22</v>
      </c>
      <c r="E86" s="26">
        <v>3335937950</v>
      </c>
    </row>
    <row r="87" spans="1:5" ht="16.5" customHeight="1" x14ac:dyDescent="0.25">
      <c r="A87" s="21" t="str">
        <f>VLOOKUP(B87,'[1]LISTADO ATM'!$A$2:$C$822,3,0)</f>
        <v>NORTE</v>
      </c>
      <c r="B87" s="21">
        <v>77</v>
      </c>
      <c r="C87" s="24" t="str">
        <f>VLOOKUP(B87,'[1]LISTADO ATM'!$A$2:$B$822,2,0)</f>
        <v xml:space="preserve">ATM Oficina Cruce de Imbert </v>
      </c>
      <c r="D87" s="15" t="s">
        <v>22</v>
      </c>
      <c r="E87" s="26" t="s">
        <v>32</v>
      </c>
    </row>
    <row r="88" spans="1:5" ht="16.5" customHeight="1" x14ac:dyDescent="0.25">
      <c r="A88" s="21" t="str">
        <f>VLOOKUP(B88,'[1]LISTADO ATM'!$A$2:$C$822,3,0)</f>
        <v>DISTRITO NACIONAL</v>
      </c>
      <c r="B88" s="21">
        <v>983</v>
      </c>
      <c r="C88" s="24" t="str">
        <f>VLOOKUP(B88,'[1]LISTADO ATM'!$A$2:$B$822,2,0)</f>
        <v xml:space="preserve">ATM Bravo República de Colombia </v>
      </c>
      <c r="D88" s="15" t="s">
        <v>22</v>
      </c>
      <c r="E88" s="26" t="s">
        <v>37</v>
      </c>
    </row>
    <row r="89" spans="1:5" ht="16.5" customHeight="1" x14ac:dyDescent="0.25">
      <c r="A89" s="21" t="str">
        <f>VLOOKUP(B89,'[1]LISTADO ATM'!$A$2:$C$822,3,0)</f>
        <v>DISTRITO NACIONAL</v>
      </c>
      <c r="B89" s="21">
        <v>713</v>
      </c>
      <c r="C89" s="24" t="str">
        <f>VLOOKUP(B89,'[1]LISTADO ATM'!$A$2:$B$822,2,0)</f>
        <v xml:space="preserve">ATM Oficina Las Américas </v>
      </c>
      <c r="D89" s="15" t="s">
        <v>22</v>
      </c>
      <c r="E89" s="26" t="s">
        <v>41</v>
      </c>
    </row>
    <row r="90" spans="1:5" ht="16.5" customHeight="1" x14ac:dyDescent="0.25">
      <c r="A90" s="21" t="str">
        <f>VLOOKUP(B90,'[1]LISTADO ATM'!$A$2:$C$822,3,0)</f>
        <v>NORTE</v>
      </c>
      <c r="B90" s="21">
        <v>632</v>
      </c>
      <c r="C90" s="24" t="str">
        <f>VLOOKUP(B90,'[1]LISTADO ATM'!$A$2:$B$822,2,0)</f>
        <v xml:space="preserve">ATM Autobanco Gurabo </v>
      </c>
      <c r="D90" s="15" t="s">
        <v>22</v>
      </c>
      <c r="E90" s="26" t="s">
        <v>53</v>
      </c>
    </row>
    <row r="91" spans="1:5" ht="16.5" customHeight="1" x14ac:dyDescent="0.25">
      <c r="A91" s="21" t="str">
        <f>VLOOKUP(B91,'[1]LISTADO ATM'!$A$2:$C$822,3,0)</f>
        <v>NORTE</v>
      </c>
      <c r="B91" s="21">
        <v>649</v>
      </c>
      <c r="C91" s="24" t="str">
        <f>VLOOKUP(B91,'[1]LISTADO ATM'!$A$2:$B$822,2,0)</f>
        <v xml:space="preserve">ATM Oficina Galería 56 (San Francisco de Macorís) </v>
      </c>
      <c r="D91" s="15" t="s">
        <v>22</v>
      </c>
      <c r="E91" s="26" t="s">
        <v>57</v>
      </c>
    </row>
    <row r="92" spans="1:5" ht="16.5" customHeight="1" x14ac:dyDescent="0.25">
      <c r="A92" s="21" t="str">
        <f>VLOOKUP(B92,'[1]LISTADO ATM'!$A$2:$C$822,3,0)</f>
        <v>DISTRITO NACIONAL</v>
      </c>
      <c r="B92" s="21">
        <v>600</v>
      </c>
      <c r="C92" s="24" t="str">
        <f>VLOOKUP(B92,'[1]LISTADO ATM'!$A$2:$B$822,2,0)</f>
        <v>ATM S/M Bravo Hipica</v>
      </c>
      <c r="D92" s="15" t="s">
        <v>22</v>
      </c>
      <c r="E92" s="26" t="s">
        <v>61</v>
      </c>
    </row>
    <row r="93" spans="1:5" ht="16.5" customHeight="1" x14ac:dyDescent="0.25">
      <c r="A93" s="21" t="str">
        <f>VLOOKUP(B93,'[1]LISTADO ATM'!$A$2:$C$822,3,0)</f>
        <v>NORTE</v>
      </c>
      <c r="B93" s="21">
        <v>950</v>
      </c>
      <c r="C93" s="24" t="str">
        <f>VLOOKUP(B93,'[1]LISTADO ATM'!$A$2:$B$822,2,0)</f>
        <v xml:space="preserve">ATM Oficina Monterrico </v>
      </c>
      <c r="D93" s="15" t="s">
        <v>22</v>
      </c>
      <c r="E93" s="26" t="s">
        <v>63</v>
      </c>
    </row>
    <row r="94" spans="1:5" ht="17.25" customHeight="1" x14ac:dyDescent="0.25">
      <c r="A94" s="21" t="str">
        <f>VLOOKUP(B94,'[1]LISTADO ATM'!$A$2:$C$822,3,0)</f>
        <v>DISTRITO NACIONAL</v>
      </c>
      <c r="B94" s="21">
        <v>338</v>
      </c>
      <c r="C94" s="24" t="str">
        <f>VLOOKUP(B94,'[1]LISTADO ATM'!$A$2:$B$822,2,0)</f>
        <v>ATM S/M Aprezio Pantoja</v>
      </c>
      <c r="D94" s="15" t="s">
        <v>22</v>
      </c>
      <c r="E94" s="26" t="s">
        <v>69</v>
      </c>
    </row>
    <row r="95" spans="1:5" ht="17.25" customHeight="1" x14ac:dyDescent="0.25">
      <c r="A95" s="21" t="str">
        <f>VLOOKUP(B95,'[1]LISTADO ATM'!$A$2:$C$822,3,0)</f>
        <v>NORTE</v>
      </c>
      <c r="B95" s="21">
        <v>747</v>
      </c>
      <c r="C95" s="24" t="str">
        <f>VLOOKUP(B95,'[1]LISTADO ATM'!$A$2:$B$822,2,0)</f>
        <v xml:space="preserve">ATM Club BR (Santiago) </v>
      </c>
      <c r="D95" s="15" t="s">
        <v>22</v>
      </c>
      <c r="E95" s="26" t="s">
        <v>74</v>
      </c>
    </row>
    <row r="96" spans="1:5" ht="17.25" customHeight="1" x14ac:dyDescent="0.25">
      <c r="A96" s="21" t="str">
        <f>VLOOKUP(B96,'[1]LISTADO ATM'!$A$2:$C$822,3,0)</f>
        <v>SUR</v>
      </c>
      <c r="B96" s="21">
        <v>44</v>
      </c>
      <c r="C96" s="24" t="str">
        <f>VLOOKUP(B96,'[1]LISTADO ATM'!$A$2:$B$822,2,0)</f>
        <v xml:space="preserve">ATM Oficina Pedernales </v>
      </c>
      <c r="D96" s="15" t="s">
        <v>22</v>
      </c>
      <c r="E96" s="26" t="s">
        <v>76</v>
      </c>
    </row>
    <row r="97" spans="1:5" ht="17.25" customHeight="1" x14ac:dyDescent="0.25">
      <c r="A97" s="21" t="str">
        <f>VLOOKUP(B97,'[1]LISTADO ATM'!$A$2:$C$822,3,0)</f>
        <v>DISTRITO NACIONAL</v>
      </c>
      <c r="B97" s="21">
        <v>14</v>
      </c>
      <c r="C97" s="24" t="str">
        <f>VLOOKUP(B97,'[1]LISTADO ATM'!$A$2:$B$822,2,0)</f>
        <v xml:space="preserve">ATM Oficina Aeropuerto Las Américas I </v>
      </c>
      <c r="D97" s="15" t="s">
        <v>22</v>
      </c>
      <c r="E97" s="26" t="s">
        <v>77</v>
      </c>
    </row>
    <row r="98" spans="1:5" ht="17.25" customHeight="1" x14ac:dyDescent="0.25">
      <c r="A98" s="21" t="str">
        <f>VLOOKUP(B98,'[1]LISTADO ATM'!$A$2:$C$822,3,0)</f>
        <v>DISTRITO NACIONAL</v>
      </c>
      <c r="B98" s="21">
        <v>410</v>
      </c>
      <c r="C98" s="24" t="str">
        <f>VLOOKUP(B98,'[1]LISTADO ATM'!$A$2:$B$822,2,0)</f>
        <v xml:space="preserve">ATM Oficina Las Palmas de Herrera II </v>
      </c>
      <c r="D98" s="15" t="s">
        <v>22</v>
      </c>
      <c r="E98" s="26" t="s">
        <v>80</v>
      </c>
    </row>
    <row r="99" spans="1:5" ht="17.25" customHeight="1" x14ac:dyDescent="0.25">
      <c r="A99" s="21" t="str">
        <f>VLOOKUP(B99,'[1]LISTADO ATM'!$A$2:$C$822,3,0)</f>
        <v>NORTE</v>
      </c>
      <c r="B99" s="21">
        <v>380</v>
      </c>
      <c r="C99" s="24" t="str">
        <f>VLOOKUP(B99,'[1]LISTADO ATM'!$A$2:$B$822,2,0)</f>
        <v xml:space="preserve">ATM Oficina Navarrete </v>
      </c>
      <c r="D99" s="15" t="s">
        <v>22</v>
      </c>
      <c r="E99" s="26">
        <v>3335937863</v>
      </c>
    </row>
    <row r="100" spans="1:5" ht="17.25" customHeight="1" x14ac:dyDescent="0.25">
      <c r="A100" s="21" t="str">
        <f>VLOOKUP(B100,'[1]LISTADO ATM'!$A$2:$C$822,3,0)</f>
        <v>DISTRITO NACIONAL</v>
      </c>
      <c r="B100" s="21">
        <v>785</v>
      </c>
      <c r="C100" s="24" t="str">
        <f>VLOOKUP(B100,'[1]LISTADO ATM'!$A$2:$B$822,2,0)</f>
        <v xml:space="preserve">ATM S/M Nacional Máximo Gómez </v>
      </c>
      <c r="D100" s="15" t="s">
        <v>22</v>
      </c>
      <c r="E100" s="26">
        <v>3335937944</v>
      </c>
    </row>
    <row r="101" spans="1:5" ht="17.25" customHeight="1" x14ac:dyDescent="0.25">
      <c r="A101" s="21" t="str">
        <f>VLOOKUP(B101,'[1]LISTADO ATM'!$A$2:$C$822,3,0)</f>
        <v>DISTRITO NACIONAL</v>
      </c>
      <c r="B101" s="21">
        <v>160</v>
      </c>
      <c r="C101" s="24" t="str">
        <f>VLOOKUP(B101,'[1]LISTADO ATM'!$A$2:$B$822,2,0)</f>
        <v xml:space="preserve">ATM Oficina Herrera </v>
      </c>
      <c r="D101" s="15" t="s">
        <v>22</v>
      </c>
      <c r="E101" s="26" t="s">
        <v>33</v>
      </c>
    </row>
    <row r="102" spans="1:5" ht="17.25" customHeight="1" x14ac:dyDescent="0.25">
      <c r="A102" s="21" t="str">
        <f>VLOOKUP(B102,'[1]LISTADO ATM'!$A$2:$C$822,3,0)</f>
        <v>NORTE</v>
      </c>
      <c r="B102" s="21">
        <v>88</v>
      </c>
      <c r="C102" s="24" t="str">
        <f>VLOOKUP(B102,'[1]LISTADO ATM'!$A$2:$B$822,2,0)</f>
        <v xml:space="preserve">ATM S/M La Fuente (Santiago) </v>
      </c>
      <c r="D102" s="15" t="s">
        <v>22</v>
      </c>
      <c r="E102" s="26" t="s">
        <v>51</v>
      </c>
    </row>
    <row r="103" spans="1:5" ht="17.25" customHeight="1" x14ac:dyDescent="0.25">
      <c r="A103" s="21" t="str">
        <f>VLOOKUP(B103,'[1]LISTADO ATM'!$A$2:$C$822,3,0)</f>
        <v>DISTRITO NACIONAL</v>
      </c>
      <c r="B103" s="21">
        <v>12</v>
      </c>
      <c r="C103" s="24" t="str">
        <f>VLOOKUP(B103,'[1]LISTADO ATM'!$A$2:$B$822,2,0)</f>
        <v xml:space="preserve">ATM Comercial Ganadera (San Isidro) </v>
      </c>
      <c r="D103" s="15" t="s">
        <v>22</v>
      </c>
      <c r="E103" s="26" t="s">
        <v>73</v>
      </c>
    </row>
    <row r="104" spans="1:5" ht="17.25" customHeight="1" x14ac:dyDescent="0.25">
      <c r="A104" s="21" t="e">
        <f>VLOOKUP(B104,'[1]LISTADO ATM'!$A$2:$C$822,3,0)</f>
        <v>#N/A</v>
      </c>
      <c r="B104" s="21"/>
      <c r="C104" s="24" t="e">
        <f>VLOOKUP(B104,'[1]LISTADO ATM'!$A$2:$B$822,2,0)</f>
        <v>#N/A</v>
      </c>
      <c r="D104" s="15" t="s">
        <v>22</v>
      </c>
      <c r="E104" s="26"/>
    </row>
    <row r="105" spans="1:5" ht="18.75" thickBot="1" x14ac:dyDescent="0.3">
      <c r="A105" s="3" t="s">
        <v>11</v>
      </c>
      <c r="B105" s="38">
        <f>COUNT(B9:B104)</f>
        <v>95</v>
      </c>
      <c r="C105" s="44"/>
      <c r="D105" s="45"/>
      <c r="E105" s="46"/>
    </row>
    <row r="106" spans="1:5" x14ac:dyDescent="0.25">
      <c r="B106" s="5"/>
      <c r="E106" s="5"/>
    </row>
    <row r="107" spans="1:5" ht="18" x14ac:dyDescent="0.25">
      <c r="A107" s="63" t="s">
        <v>16</v>
      </c>
      <c r="B107" s="64"/>
      <c r="C107" s="64"/>
      <c r="D107" s="64"/>
      <c r="E107" s="65"/>
    </row>
    <row r="108" spans="1:5" ht="18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</row>
    <row r="109" spans="1:5" ht="18" x14ac:dyDescent="0.25">
      <c r="A109" s="18" t="str">
        <f>VLOOKUP(B109,'[1]LISTADO ATM'!$A$2:$C$822,3,0)</f>
        <v>NORTE</v>
      </c>
      <c r="B109" s="21">
        <v>388</v>
      </c>
      <c r="C109" s="24" t="str">
        <f>VLOOKUP(B109,'[1]LISTADO ATM'!$A$2:$B$822,2,0)</f>
        <v xml:space="preserve">ATM Multicentro La Sirena Puerto Plata </v>
      </c>
      <c r="D109" s="15" t="s">
        <v>19</v>
      </c>
      <c r="E109" s="26">
        <v>3335937731</v>
      </c>
    </row>
    <row r="110" spans="1:5" ht="18" x14ac:dyDescent="0.25">
      <c r="A110" s="18" t="str">
        <f>VLOOKUP(B110,'[1]LISTADO ATM'!$A$2:$C$822,3,0)</f>
        <v>NORTE</v>
      </c>
      <c r="B110" s="21">
        <v>497</v>
      </c>
      <c r="C110" s="24" t="str">
        <f>VLOOKUP(B110,'[1]LISTADO ATM'!$A$2:$B$822,2,0)</f>
        <v>ATM Ofic. El Portal ll (Santiago)</v>
      </c>
      <c r="D110" s="15" t="s">
        <v>19</v>
      </c>
      <c r="E110" s="26">
        <v>3335937757</v>
      </c>
    </row>
    <row r="111" spans="1:5" ht="18" x14ac:dyDescent="0.25">
      <c r="A111" s="18" t="str">
        <f>VLOOKUP(B111,'[1]LISTADO ATM'!$A$2:$C$822,3,0)</f>
        <v>NORTE</v>
      </c>
      <c r="B111" s="21">
        <v>292</v>
      </c>
      <c r="C111" s="24" t="str">
        <f>VLOOKUP(B111,'[1]LISTADO ATM'!$A$2:$B$822,2,0)</f>
        <v xml:space="preserve">ATM UNP Castañuelas (Montecristi) </v>
      </c>
      <c r="D111" s="15" t="s">
        <v>19</v>
      </c>
      <c r="E111" s="26">
        <v>3335937911</v>
      </c>
    </row>
    <row r="112" spans="1:5" ht="18" x14ac:dyDescent="0.25">
      <c r="A112" s="18" t="str">
        <f>VLOOKUP(B112,'[1]LISTADO ATM'!$A$2:$C$822,3,0)</f>
        <v>SUR</v>
      </c>
      <c r="B112" s="21">
        <v>50</v>
      </c>
      <c r="C112" s="24" t="str">
        <f>VLOOKUP(B112,'[1]LISTADO ATM'!$A$2:$B$822,2,0)</f>
        <v xml:space="preserve">ATM Oficina Padre Las Casas (Azua) </v>
      </c>
      <c r="D112" s="15" t="s">
        <v>19</v>
      </c>
      <c r="E112" s="26">
        <v>3335937909</v>
      </c>
    </row>
    <row r="113" spans="1:5" ht="18" x14ac:dyDescent="0.25">
      <c r="A113" s="18" t="str">
        <f>VLOOKUP(B113,'[1]LISTADO ATM'!$A$2:$C$822,3,0)</f>
        <v>NORTE</v>
      </c>
      <c r="B113" s="21">
        <v>171</v>
      </c>
      <c r="C113" s="24" t="str">
        <f>VLOOKUP(B113,'[1]LISTADO ATM'!$A$2:$B$822,2,0)</f>
        <v xml:space="preserve">ATM Oficina Moca </v>
      </c>
      <c r="D113" s="15" t="s">
        <v>19</v>
      </c>
      <c r="E113" s="26">
        <v>3335937580</v>
      </c>
    </row>
    <row r="114" spans="1:5" ht="18" x14ac:dyDescent="0.25">
      <c r="A114" s="18" t="str">
        <f>VLOOKUP(B114,'[1]LISTADO ATM'!$A$2:$C$822,3,0)</f>
        <v>NORTE</v>
      </c>
      <c r="B114" s="21">
        <v>837</v>
      </c>
      <c r="C114" s="24" t="str">
        <f>VLOOKUP(B114,'[1]LISTADO ATM'!$A$2:$B$822,2,0)</f>
        <v>ATM Estación Next Canabacoa</v>
      </c>
      <c r="D114" s="15" t="s">
        <v>19</v>
      </c>
      <c r="E114" s="26">
        <v>3335937946</v>
      </c>
    </row>
    <row r="115" spans="1:5" ht="18" x14ac:dyDescent="0.25">
      <c r="A115" s="18" t="e">
        <f>VLOOKUP(B115,'[1]LISTADO ATM'!$A$2:$C$822,3,0)</f>
        <v>#N/A</v>
      </c>
      <c r="B115" s="21"/>
      <c r="C115" s="24" t="e">
        <f>VLOOKUP(B115,'[1]LISTADO ATM'!$A$2:$B$822,2,0)</f>
        <v>#N/A</v>
      </c>
      <c r="D115" s="15" t="s">
        <v>19</v>
      </c>
      <c r="E115" s="26"/>
    </row>
    <row r="116" spans="1:5" ht="18.75" thickBot="1" x14ac:dyDescent="0.3">
      <c r="A116" s="3" t="s">
        <v>11</v>
      </c>
      <c r="B116" s="38">
        <f>COUNT(B109:B115)</f>
        <v>6</v>
      </c>
      <c r="C116" s="44"/>
      <c r="D116" s="45"/>
      <c r="E116" s="46"/>
    </row>
    <row r="117" spans="1:5" ht="15.75" thickBot="1" x14ac:dyDescent="0.3">
      <c r="B117" s="5"/>
      <c r="E117" s="5"/>
    </row>
    <row r="118" spans="1:5" ht="18.75" thickBot="1" x14ac:dyDescent="0.3">
      <c r="A118" s="47" t="s">
        <v>14</v>
      </c>
      <c r="B118" s="48"/>
      <c r="C118" s="48"/>
      <c r="D118" s="48"/>
      <c r="E118" s="49"/>
    </row>
    <row r="119" spans="1:5" ht="18" x14ac:dyDescent="0.25">
      <c r="A119" s="2" t="s">
        <v>5</v>
      </c>
      <c r="B119" s="2" t="s">
        <v>6</v>
      </c>
      <c r="C119" s="2" t="s">
        <v>7</v>
      </c>
      <c r="D119" s="2" t="s">
        <v>8</v>
      </c>
      <c r="E119" s="2" t="s">
        <v>9</v>
      </c>
    </row>
    <row r="120" spans="1:5" ht="18" x14ac:dyDescent="0.25">
      <c r="A120" s="21" t="str">
        <f>VLOOKUP(B120,'[1]LISTADO ATM'!$A$2:$C$822,3,0)</f>
        <v>ESTE</v>
      </c>
      <c r="B120" s="21">
        <v>429</v>
      </c>
      <c r="C120" s="24" t="str">
        <f>VLOOKUP(B120,'[1]LISTADO ATM'!$A$2:$B$822,2,0)</f>
        <v xml:space="preserve">ATM Oficina Jumbo La Romana </v>
      </c>
      <c r="D120" s="14" t="s">
        <v>10</v>
      </c>
      <c r="E120" s="26">
        <v>3335936255</v>
      </c>
    </row>
    <row r="121" spans="1:5" ht="18" x14ac:dyDescent="0.25">
      <c r="A121" s="21" t="str">
        <f>VLOOKUP(B121,'[1]LISTADO ATM'!$A$2:$C$822,3,0)</f>
        <v>NORTE</v>
      </c>
      <c r="B121" s="21">
        <v>757</v>
      </c>
      <c r="C121" s="24" t="str">
        <f>VLOOKUP(B121,'[1]LISTADO ATM'!$A$2:$B$822,2,0)</f>
        <v xml:space="preserve">ATM UNP Plaza Paseo (Santiago) </v>
      </c>
      <c r="D121" s="14" t="s">
        <v>10</v>
      </c>
      <c r="E121" s="26">
        <v>3335937856</v>
      </c>
    </row>
    <row r="122" spans="1:5" ht="18" x14ac:dyDescent="0.25">
      <c r="A122" s="21" t="str">
        <f>VLOOKUP(B122,'[1]LISTADO ATM'!$A$2:$C$822,3,0)</f>
        <v>NORTE</v>
      </c>
      <c r="B122" s="21">
        <v>645</v>
      </c>
      <c r="C122" s="24" t="str">
        <f>VLOOKUP(B122,'[1]LISTADO ATM'!$A$2:$B$822,2,0)</f>
        <v xml:space="preserve">ATM UNP Cabrera </v>
      </c>
      <c r="D122" s="14" t="s">
        <v>10</v>
      </c>
      <c r="E122" s="26">
        <v>3335937897</v>
      </c>
    </row>
    <row r="123" spans="1:5" ht="18" x14ac:dyDescent="0.25">
      <c r="A123" s="21" t="str">
        <f>VLOOKUP(B123,'[1]LISTADO ATM'!$A$2:$C$822,3,0)</f>
        <v>NORTE</v>
      </c>
      <c r="B123" s="21">
        <v>851</v>
      </c>
      <c r="C123" s="24" t="str">
        <f>VLOOKUP(B123,'[1]LISTADO ATM'!$A$2:$B$822,2,0)</f>
        <v xml:space="preserve">ATM Hospital Vinicio Calventi </v>
      </c>
      <c r="D123" s="14" t="s">
        <v>10</v>
      </c>
      <c r="E123" s="26" t="s">
        <v>40</v>
      </c>
    </row>
    <row r="124" spans="1:5" ht="18" x14ac:dyDescent="0.25">
      <c r="A124" s="21" t="str">
        <f>VLOOKUP(B124,'[1]LISTADO ATM'!$A$2:$C$822,3,0)</f>
        <v>ESTE</v>
      </c>
      <c r="B124" s="21">
        <v>612</v>
      </c>
      <c r="C124" s="24" t="str">
        <f>VLOOKUP(B124,'[1]LISTADO ATM'!$A$2:$B$822,2,0)</f>
        <v xml:space="preserve">ATM Plaza Orense (La Romana) </v>
      </c>
      <c r="D124" s="14" t="s">
        <v>10</v>
      </c>
      <c r="E124" s="26" t="s">
        <v>49</v>
      </c>
    </row>
    <row r="125" spans="1:5" ht="18" x14ac:dyDescent="0.25">
      <c r="A125" s="21" t="str">
        <f>VLOOKUP(B125,'[1]LISTADO ATM'!$A$2:$C$822,3,0)</f>
        <v>ESTE</v>
      </c>
      <c r="B125" s="21">
        <v>117</v>
      </c>
      <c r="C125" s="24" t="str">
        <f>VLOOKUP(B125,'[1]LISTADO ATM'!$A$2:$B$822,2,0)</f>
        <v xml:space="preserve">ATM Oficina El Seybo </v>
      </c>
      <c r="D125" s="14" t="s">
        <v>10</v>
      </c>
      <c r="E125" s="26" t="s">
        <v>54</v>
      </c>
    </row>
    <row r="126" spans="1:5" ht="18" x14ac:dyDescent="0.25">
      <c r="A126" s="21" t="str">
        <f>VLOOKUP(B126,'[1]LISTADO ATM'!$A$2:$C$822,3,0)</f>
        <v>ESTE</v>
      </c>
      <c r="B126" s="21">
        <v>651</v>
      </c>
      <c r="C126" s="24" t="str">
        <f>VLOOKUP(B126,'[1]LISTADO ATM'!$A$2:$B$822,2,0)</f>
        <v>ATM Eco Petroleo Romana</v>
      </c>
      <c r="D126" s="14" t="s">
        <v>10</v>
      </c>
      <c r="E126" s="26" t="s">
        <v>55</v>
      </c>
    </row>
    <row r="127" spans="1:5" ht="18" x14ac:dyDescent="0.25">
      <c r="A127" s="21" t="str">
        <f>VLOOKUP(B127,'[1]LISTADO ATM'!$A$2:$C$822,3,0)</f>
        <v>NORTE</v>
      </c>
      <c r="B127" s="21">
        <v>136</v>
      </c>
      <c r="C127" s="24" t="str">
        <f>VLOOKUP(B127,'[1]LISTADO ATM'!$A$2:$B$822,2,0)</f>
        <v>ATM S/M Xtra (Santiago)</v>
      </c>
      <c r="D127" s="14" t="s">
        <v>10</v>
      </c>
      <c r="E127" s="26" t="s">
        <v>64</v>
      </c>
    </row>
    <row r="128" spans="1:5" ht="18" x14ac:dyDescent="0.25">
      <c r="A128" s="21" t="str">
        <f>VLOOKUP(B128,'[1]LISTADO ATM'!$A$2:$C$822,3,0)</f>
        <v>ESTE</v>
      </c>
      <c r="B128" s="21">
        <v>660</v>
      </c>
      <c r="C128" s="24" t="str">
        <f>VLOOKUP(B128,'[1]LISTADO ATM'!$A$2:$B$822,2,0)</f>
        <v>ATM Oficina Romana Norte II</v>
      </c>
      <c r="D128" s="14" t="s">
        <v>10</v>
      </c>
      <c r="E128" s="26" t="s">
        <v>66</v>
      </c>
    </row>
    <row r="129" spans="1:5" ht="18" x14ac:dyDescent="0.25">
      <c r="A129" s="21" t="str">
        <f>VLOOKUP(B129,'[1]LISTADO ATM'!$A$2:$C$822,3,0)</f>
        <v>NORTE</v>
      </c>
      <c r="B129" s="21">
        <v>687</v>
      </c>
      <c r="C129" s="24" t="str">
        <f>VLOOKUP(B129,'[1]LISTADO ATM'!$A$2:$B$822,2,0)</f>
        <v>ATM Oficina Monterrico II</v>
      </c>
      <c r="D129" s="14" t="s">
        <v>10</v>
      </c>
      <c r="E129" s="26" t="s">
        <v>68</v>
      </c>
    </row>
    <row r="130" spans="1:5" ht="18" x14ac:dyDescent="0.25">
      <c r="A130" s="21" t="str">
        <f>VLOOKUP(B130,'[1]LISTADO ATM'!$A$2:$C$822,3,0)</f>
        <v>SUR</v>
      </c>
      <c r="B130" s="21">
        <v>881</v>
      </c>
      <c r="C130" s="24" t="str">
        <f>VLOOKUP(B130,'[1]LISTADO ATM'!$A$2:$B$822,2,0)</f>
        <v xml:space="preserve">ATM UNP Yaguate (San Cristóbal) </v>
      </c>
      <c r="D130" s="14" t="s">
        <v>10</v>
      </c>
      <c r="E130" s="26" t="s">
        <v>70</v>
      </c>
    </row>
    <row r="131" spans="1:5" ht="18" x14ac:dyDescent="0.25">
      <c r="A131" s="21" t="str">
        <f>VLOOKUP(B131,'[1]LISTADO ATM'!$A$2:$C$822,3,0)</f>
        <v>NORTE</v>
      </c>
      <c r="B131" s="21">
        <v>304</v>
      </c>
      <c r="C131" s="24" t="str">
        <f>VLOOKUP(B131,'[1]LISTADO ATM'!$A$2:$B$822,2,0)</f>
        <v xml:space="preserve">ATM Multicentro La Sirena Estrella Sadhala </v>
      </c>
      <c r="D131" s="14" t="s">
        <v>10</v>
      </c>
      <c r="E131" s="26" t="s">
        <v>78</v>
      </c>
    </row>
    <row r="132" spans="1:5" ht="18" x14ac:dyDescent="0.25">
      <c r="A132" s="21" t="str">
        <f>VLOOKUP(B132,'[1]LISTADO ATM'!$A$2:$C$822,3,0)</f>
        <v>SUR</v>
      </c>
      <c r="B132" s="21">
        <v>182</v>
      </c>
      <c r="C132" s="24" t="str">
        <f>VLOOKUP(B132,'[1]LISTADO ATM'!$A$2:$B$822,2,0)</f>
        <v xml:space="preserve">ATM Barahona Comb </v>
      </c>
      <c r="D132" s="14" t="s">
        <v>10</v>
      </c>
      <c r="E132" s="26" t="s">
        <v>81</v>
      </c>
    </row>
    <row r="133" spans="1:5" ht="18" x14ac:dyDescent="0.25">
      <c r="A133" s="21" t="str">
        <f>VLOOKUP(B133,'[1]LISTADO ATM'!$A$2:$C$822,3,0)</f>
        <v>NORTE</v>
      </c>
      <c r="B133" s="21">
        <v>878</v>
      </c>
      <c r="C133" s="24" t="str">
        <f>VLOOKUP(B133,'[1]LISTADO ATM'!$A$2:$B$822,2,0)</f>
        <v>ATM UNP Cabral Y Baez</v>
      </c>
      <c r="D133" s="14" t="s">
        <v>10</v>
      </c>
      <c r="E133" s="26" t="s">
        <v>82</v>
      </c>
    </row>
    <row r="134" spans="1:5" ht="18" x14ac:dyDescent="0.25">
      <c r="A134" s="21" t="str">
        <f>VLOOKUP(B134,'[1]LISTADO ATM'!$A$2:$C$822,3,0)</f>
        <v>DISTRITO NACIONAL</v>
      </c>
      <c r="B134" s="21">
        <v>821</v>
      </c>
      <c r="C134" s="24" t="str">
        <f>VLOOKUP(B134,'[1]LISTADO ATM'!$A$2:$B$822,2,0)</f>
        <v xml:space="preserve">ATM S/M Bravo Churchill </v>
      </c>
      <c r="D134" s="14" t="s">
        <v>10</v>
      </c>
      <c r="E134" s="26" t="s">
        <v>83</v>
      </c>
    </row>
    <row r="135" spans="1:5" ht="18" x14ac:dyDescent="0.25">
      <c r="A135" s="21" t="e">
        <f>VLOOKUP(B135,'[1]LISTADO ATM'!$A$2:$C$822,3,0)</f>
        <v>#N/A</v>
      </c>
      <c r="B135" s="21"/>
      <c r="C135" s="24" t="e">
        <f>VLOOKUP(B135,'[1]LISTADO ATM'!$A$2:$B$822,2,0)</f>
        <v>#N/A</v>
      </c>
      <c r="D135" s="14" t="s">
        <v>10</v>
      </c>
      <c r="E135" s="26"/>
    </row>
    <row r="136" spans="1:5" ht="18.75" thickBot="1" x14ac:dyDescent="0.3">
      <c r="A136" s="25"/>
      <c r="B136" s="38">
        <f>COUNT(B120:B135)</f>
        <v>15</v>
      </c>
      <c r="C136" s="13"/>
      <c r="D136" s="13"/>
      <c r="E136" s="13"/>
    </row>
    <row r="137" spans="1:5" ht="15.75" thickBot="1" x14ac:dyDescent="0.3">
      <c r="B137" s="5"/>
      <c r="E137" s="5"/>
    </row>
    <row r="138" spans="1:5" ht="18.75" thickBot="1" x14ac:dyDescent="0.3">
      <c r="A138" s="47" t="s">
        <v>20</v>
      </c>
      <c r="B138" s="48"/>
      <c r="C138" s="48"/>
      <c r="D138" s="48"/>
      <c r="E138" s="49"/>
    </row>
    <row r="139" spans="1:5" ht="18" x14ac:dyDescent="0.25">
      <c r="A139" s="2" t="s">
        <v>5</v>
      </c>
      <c r="B139" s="2" t="s">
        <v>6</v>
      </c>
      <c r="C139" s="2" t="s">
        <v>7</v>
      </c>
      <c r="D139" s="2" t="s">
        <v>8</v>
      </c>
      <c r="E139" s="2" t="s">
        <v>9</v>
      </c>
    </row>
    <row r="140" spans="1:5" ht="18" x14ac:dyDescent="0.25">
      <c r="A140" s="32" t="str">
        <f>VLOOKUP(B140,'[1]LISTADO ATM'!$A$2:$C$822,3,0)</f>
        <v>DISTRITO NACIONAL</v>
      </c>
      <c r="B140" s="21">
        <v>577</v>
      </c>
      <c r="C140" s="24" t="str">
        <f>VLOOKUP(B140,'[1]LISTADO ATM'!$A$2:$B$822,2,0)</f>
        <v xml:space="preserve">ATM Olé Ave. Duarte </v>
      </c>
      <c r="D140" s="21" t="s">
        <v>18</v>
      </c>
      <c r="E140" s="26">
        <v>3335937938</v>
      </c>
    </row>
    <row r="141" spans="1:5" ht="18" x14ac:dyDescent="0.25">
      <c r="A141" s="32" t="str">
        <f>VLOOKUP(B141,'[1]LISTADO ATM'!$A$2:$C$822,3,0)</f>
        <v>DISTRITO NACIONAL</v>
      </c>
      <c r="B141" s="21">
        <v>981</v>
      </c>
      <c r="C141" s="24" t="str">
        <f>VLOOKUP(B141,'[1]LISTADO ATM'!$A$2:$B$822,2,0)</f>
        <v xml:space="preserve">ATM Edificio 911 </v>
      </c>
      <c r="D141" s="21" t="s">
        <v>18</v>
      </c>
      <c r="E141" s="26">
        <v>3335935214</v>
      </c>
    </row>
    <row r="142" spans="1:5" ht="18" x14ac:dyDescent="0.25">
      <c r="A142" s="32" t="str">
        <f>VLOOKUP(B142,'[1]LISTADO ATM'!$A$2:$C$822,3,0)</f>
        <v>DISTRITO NACIONAL</v>
      </c>
      <c r="B142" s="21">
        <v>567</v>
      </c>
      <c r="C142" s="24" t="str">
        <f>VLOOKUP(B142,'[1]LISTADO ATM'!$A$2:$B$822,2,0)</f>
        <v xml:space="preserve">ATM Oficina Máximo Gómez </v>
      </c>
      <c r="D142" s="21" t="s">
        <v>18</v>
      </c>
      <c r="E142" s="26" t="s">
        <v>26</v>
      </c>
    </row>
    <row r="143" spans="1:5" ht="18" x14ac:dyDescent="0.25">
      <c r="A143" s="32" t="str">
        <f>VLOOKUP(B143,'[1]LISTADO ATM'!$A$2:$C$822,3,0)</f>
        <v>NORTE</v>
      </c>
      <c r="B143" s="21">
        <v>775</v>
      </c>
      <c r="C143" s="24" t="str">
        <f>VLOOKUP(B143,'[1]LISTADO ATM'!$A$2:$B$822,2,0)</f>
        <v xml:space="preserve">ATM S/M Lilo (Montecristi) </v>
      </c>
      <c r="D143" s="21" t="s">
        <v>18</v>
      </c>
      <c r="E143" s="26">
        <v>3335937591</v>
      </c>
    </row>
    <row r="144" spans="1:5" ht="18" x14ac:dyDescent="0.25">
      <c r="A144" s="32" t="str">
        <f>VLOOKUP(B144,'[1]LISTADO ATM'!$A$2:$C$822,3,0)</f>
        <v>ESTE</v>
      </c>
      <c r="B144" s="21">
        <v>495</v>
      </c>
      <c r="C144" s="24" t="str">
        <f>VLOOKUP(B144,'[1]LISTADO ATM'!$A$2:$B$822,2,0)</f>
        <v>ATM Cemento PANAM</v>
      </c>
      <c r="D144" s="21" t="s">
        <v>18</v>
      </c>
      <c r="E144" s="26" t="s">
        <v>36</v>
      </c>
    </row>
    <row r="145" spans="1:5" ht="18" x14ac:dyDescent="0.25">
      <c r="A145" s="32" t="str">
        <f>VLOOKUP(B145,'[1]LISTADO ATM'!$A$2:$C$822,3,0)</f>
        <v>NORTE</v>
      </c>
      <c r="B145" s="21">
        <v>862</v>
      </c>
      <c r="C145" s="24" t="str">
        <f>VLOOKUP(B145,'[1]LISTADO ATM'!$A$2:$B$822,2,0)</f>
        <v xml:space="preserve">ATM S/M Doble A (Sabaneta) </v>
      </c>
      <c r="D145" s="21" t="s">
        <v>18</v>
      </c>
      <c r="E145" s="26" t="s">
        <v>50</v>
      </c>
    </row>
    <row r="146" spans="1:5" ht="18" x14ac:dyDescent="0.25">
      <c r="A146" s="32" t="str">
        <f>VLOOKUP(B146,'[1]LISTADO ATM'!$A$2:$C$822,3,0)</f>
        <v>NORTE</v>
      </c>
      <c r="B146" s="21">
        <v>869</v>
      </c>
      <c r="C146" s="24" t="str">
        <f>VLOOKUP(B146,'[1]LISTADO ATM'!$A$2:$B$822,2,0)</f>
        <v xml:space="preserve">ATM Estación Isla La Cueva (Cotuí) </v>
      </c>
      <c r="D146" s="21" t="s">
        <v>18</v>
      </c>
      <c r="E146" s="26" t="s">
        <v>59</v>
      </c>
    </row>
    <row r="147" spans="1:5" ht="18" x14ac:dyDescent="0.25">
      <c r="A147" s="32" t="str">
        <f>VLOOKUP(B147,'[1]LISTADO ATM'!$A$2:$C$822,3,0)</f>
        <v>NORTE</v>
      </c>
      <c r="B147" s="21">
        <v>511</v>
      </c>
      <c r="C147" s="24" t="str">
        <f>VLOOKUP(B147,'[1]LISTADO ATM'!$A$2:$B$822,2,0)</f>
        <v xml:space="preserve">ATM UNP Río San Juan (Nagua) </v>
      </c>
      <c r="D147" s="21" t="s">
        <v>18</v>
      </c>
      <c r="E147" s="26" t="s">
        <v>58</v>
      </c>
    </row>
    <row r="148" spans="1:5" ht="18" x14ac:dyDescent="0.25">
      <c r="A148" s="32" t="str">
        <f>VLOOKUP(B148,'[1]LISTADO ATM'!$A$2:$C$822,3,0)</f>
        <v>DISTRITO NACIONAL</v>
      </c>
      <c r="B148" s="21">
        <v>931</v>
      </c>
      <c r="C148" s="24" t="str">
        <f>VLOOKUP(B148,'[1]LISTADO ATM'!$A$2:$B$822,2,0)</f>
        <v xml:space="preserve">ATM Autobanco Luperón I </v>
      </c>
      <c r="D148" s="21" t="s">
        <v>18</v>
      </c>
      <c r="E148" s="26" t="s">
        <v>84</v>
      </c>
    </row>
    <row r="149" spans="1:5" ht="18" x14ac:dyDescent="0.25">
      <c r="A149" s="32" t="e">
        <f>VLOOKUP(B149,'[1]LISTADO ATM'!$A$2:$C$822,3,0)</f>
        <v>#N/A</v>
      </c>
      <c r="B149" s="21"/>
      <c r="C149" s="24" t="e">
        <f>VLOOKUP(B149,'[1]LISTADO ATM'!$A$2:$B$822,2,0)</f>
        <v>#N/A</v>
      </c>
      <c r="D149" s="21" t="s">
        <v>18</v>
      </c>
      <c r="E149" s="26"/>
    </row>
    <row r="150" spans="1:5" ht="18" x14ac:dyDescent="0.25">
      <c r="A150" s="25" t="s">
        <v>11</v>
      </c>
      <c r="B150" s="37">
        <f>COUNT(B140:B149)</f>
        <v>9</v>
      </c>
      <c r="C150" s="13"/>
      <c r="D150" s="13"/>
      <c r="E150" s="13"/>
    </row>
    <row r="151" spans="1:5" ht="15.75" thickBot="1" x14ac:dyDescent="0.3">
      <c r="B151" s="5"/>
      <c r="E151" s="5"/>
    </row>
    <row r="152" spans="1:5" ht="18" x14ac:dyDescent="0.25">
      <c r="A152" s="54" t="s">
        <v>13</v>
      </c>
      <c r="B152" s="55"/>
      <c r="C152" s="55"/>
      <c r="D152" s="55"/>
      <c r="E152" s="56"/>
    </row>
    <row r="153" spans="1:5" ht="18" x14ac:dyDescent="0.25">
      <c r="A153" s="2" t="s">
        <v>5</v>
      </c>
      <c r="B153" s="6" t="s">
        <v>6</v>
      </c>
      <c r="C153" s="4" t="s">
        <v>7</v>
      </c>
      <c r="D153" s="17" t="s">
        <v>8</v>
      </c>
      <c r="E153" s="17" t="s">
        <v>9</v>
      </c>
    </row>
    <row r="154" spans="1:5" ht="18" x14ac:dyDescent="0.25">
      <c r="A154" s="18" t="str">
        <f>VLOOKUP(B154,'[1]LISTADO ATM'!$A$2:$C$822,3,0)</f>
        <v>DISTRITO NACIONAL</v>
      </c>
      <c r="B154" s="21">
        <v>835</v>
      </c>
      <c r="C154" s="24" t="str">
        <f>VLOOKUP(B154,'[1]LISTADO ATM'!$A$2:$B$822,2,0)</f>
        <v xml:space="preserve">ATM UNP Megacentro </v>
      </c>
      <c r="D154" s="40" t="s">
        <v>23</v>
      </c>
      <c r="E154" s="26">
        <v>3335935844</v>
      </c>
    </row>
    <row r="155" spans="1:5" ht="18" x14ac:dyDescent="0.25">
      <c r="A155" s="18" t="str">
        <f>VLOOKUP(B155,'[1]LISTADO ATM'!$A$2:$C$822,3,0)</f>
        <v>DISTRITO NACIONAL</v>
      </c>
      <c r="B155" s="21">
        <v>326</v>
      </c>
      <c r="C155" s="24" t="str">
        <f>VLOOKUP(B155,'[1]LISTADO ATM'!$A$2:$B$822,2,0)</f>
        <v>ATM Autoservicio Jiménez Moya II</v>
      </c>
      <c r="D155" s="40" t="s">
        <v>23</v>
      </c>
      <c r="E155" s="26">
        <v>3335937541</v>
      </c>
    </row>
    <row r="156" spans="1:5" ht="18" x14ac:dyDescent="0.25">
      <c r="A156" s="18" t="str">
        <f>VLOOKUP(B156,'[1]LISTADO ATM'!$A$2:$C$822,3,0)</f>
        <v>DISTRITO NACIONAL</v>
      </c>
      <c r="B156" s="21">
        <v>85</v>
      </c>
      <c r="C156" s="24" t="str">
        <f>VLOOKUP(B156,'[1]LISTADO ATM'!$A$2:$B$822,2,0)</f>
        <v xml:space="preserve">ATM Oficina San Isidro (Fuerza Aérea) </v>
      </c>
      <c r="D156" s="40" t="s">
        <v>23</v>
      </c>
      <c r="E156" s="26">
        <v>3335937902</v>
      </c>
    </row>
    <row r="157" spans="1:5" ht="18" x14ac:dyDescent="0.25">
      <c r="A157" s="18" t="str">
        <f>VLOOKUP(B157,'[1]LISTADO ATM'!$A$2:$C$822,3,0)</f>
        <v>NORTE</v>
      </c>
      <c r="B157" s="21">
        <v>299</v>
      </c>
      <c r="C157" s="24" t="str">
        <f>VLOOKUP(B157,'[1]LISTADO ATM'!$A$2:$B$822,2,0)</f>
        <v xml:space="preserve">ATM S/M Aprezio Cotui </v>
      </c>
      <c r="D157" s="41" t="s">
        <v>24</v>
      </c>
      <c r="E157" s="26">
        <v>3335937935</v>
      </c>
    </row>
    <row r="158" spans="1:5" ht="18" x14ac:dyDescent="0.25">
      <c r="A158" s="18" t="e">
        <f>VLOOKUP(B158,'[1]LISTADO ATM'!$A$2:$C$822,3,0)</f>
        <v>#N/A</v>
      </c>
      <c r="B158" s="21"/>
      <c r="C158" s="24" t="e">
        <f>VLOOKUP(B158,'[1]LISTADO ATM'!$A$2:$B$822,2,0)</f>
        <v>#N/A</v>
      </c>
      <c r="D158" s="41"/>
      <c r="E158" s="26"/>
    </row>
    <row r="159" spans="1:5" ht="18" x14ac:dyDescent="0.25">
      <c r="A159" s="25" t="s">
        <v>11</v>
      </c>
      <c r="B159" s="37">
        <f>COUNT(B154:B158)</f>
        <v>4</v>
      </c>
      <c r="C159" s="13"/>
      <c r="D159" s="16"/>
      <c r="E159" s="16"/>
    </row>
    <row r="160" spans="1:5" ht="15.75" thickBot="1" x14ac:dyDescent="0.3">
      <c r="B160" s="5"/>
      <c r="E160" s="5"/>
    </row>
    <row r="161" spans="1:5" ht="18.75" thickBot="1" x14ac:dyDescent="0.3">
      <c r="A161" s="52" t="s">
        <v>12</v>
      </c>
      <c r="B161" s="53"/>
      <c r="C161" t="s">
        <v>17</v>
      </c>
      <c r="D161" s="5"/>
      <c r="E161" s="5"/>
    </row>
    <row r="162" spans="1:5" ht="18.75" thickBot="1" x14ac:dyDescent="0.3">
      <c r="A162" s="33">
        <f>+B136+B150+B159</f>
        <v>28</v>
      </c>
      <c r="B162" s="39"/>
    </row>
    <row r="163" spans="1:5" ht="15.75" thickBot="1" x14ac:dyDescent="0.3">
      <c r="B163" s="5"/>
      <c r="E163" s="5"/>
    </row>
    <row r="164" spans="1:5" ht="18.75" thickBot="1" x14ac:dyDescent="0.3">
      <c r="A164" s="47" t="s">
        <v>15</v>
      </c>
      <c r="B164" s="48"/>
      <c r="C164" s="48"/>
      <c r="D164" s="48"/>
      <c r="E164" s="49"/>
    </row>
    <row r="165" spans="1:5" ht="18" x14ac:dyDescent="0.25">
      <c r="A165" s="6" t="s">
        <v>5</v>
      </c>
      <c r="B165" s="6" t="s">
        <v>6</v>
      </c>
      <c r="C165" s="4" t="s">
        <v>7</v>
      </c>
      <c r="D165" s="50" t="s">
        <v>8</v>
      </c>
      <c r="E165" s="51"/>
    </row>
    <row r="166" spans="1:5" ht="18" x14ac:dyDescent="0.25">
      <c r="A166" s="21" t="str">
        <f>VLOOKUP(B166,'[1]LISTADO ATM'!$A$2:$C$822,3,0)</f>
        <v>DISTRITO NACIONAL</v>
      </c>
      <c r="B166" s="36">
        <v>561</v>
      </c>
      <c r="C166" s="21" t="str">
        <f>VLOOKUP(B166,'[1]LISTADO ATM'!$A$2:$B$822,2,0)</f>
        <v xml:space="preserve">ATM Comando Regional P.N. S.D. Este </v>
      </c>
      <c r="D166" s="42" t="s">
        <v>25</v>
      </c>
      <c r="E166" s="43"/>
    </row>
    <row r="167" spans="1:5" ht="18" x14ac:dyDescent="0.25">
      <c r="A167" s="21" t="str">
        <f>VLOOKUP(B167,'[1]LISTADO ATM'!$A$2:$C$822,3,0)</f>
        <v>NORTE</v>
      </c>
      <c r="B167" s="36">
        <v>741</v>
      </c>
      <c r="C167" s="21" t="str">
        <f>VLOOKUP(B167,'[1]LISTADO ATM'!$A$2:$B$822,2,0)</f>
        <v>ATM CURNE UASD San Francisco de Macorís</v>
      </c>
      <c r="D167" s="42" t="s">
        <v>21</v>
      </c>
      <c r="E167" s="43"/>
    </row>
    <row r="168" spans="1:5" ht="18" x14ac:dyDescent="0.25">
      <c r="A168" s="21" t="str">
        <f>VLOOKUP(B168,'[1]LISTADO ATM'!$A$2:$C$822,3,0)</f>
        <v>DISTRITO NACIONAL</v>
      </c>
      <c r="B168" s="36">
        <v>618</v>
      </c>
      <c r="C168" s="21" t="str">
        <f>VLOOKUP(B168,'[1]LISTADO ATM'!$A$2:$B$822,2,0)</f>
        <v xml:space="preserve">ATM Bienes Nacionales </v>
      </c>
      <c r="D168" s="42" t="s">
        <v>21</v>
      </c>
      <c r="E168" s="43"/>
    </row>
    <row r="169" spans="1:5" ht="18" x14ac:dyDescent="0.25">
      <c r="A169" s="21" t="str">
        <f>VLOOKUP(B169,'[1]LISTADO ATM'!$A$2:$C$822,3,0)</f>
        <v>ESTE</v>
      </c>
      <c r="B169" s="36">
        <v>188</v>
      </c>
      <c r="C169" s="21" t="str">
        <f>VLOOKUP(B169,'[1]LISTADO ATM'!$A$2:$B$822,2,0)</f>
        <v xml:space="preserve">ATM UNP Miches </v>
      </c>
      <c r="D169" s="42" t="s">
        <v>25</v>
      </c>
      <c r="E169" s="43"/>
    </row>
    <row r="170" spans="1:5" ht="18" x14ac:dyDescent="0.25">
      <c r="A170" s="21" t="str">
        <f>VLOOKUP(B170,'[1]LISTADO ATM'!$A$2:$C$822,3,0)</f>
        <v>NORTE</v>
      </c>
      <c r="B170" s="36">
        <v>357</v>
      </c>
      <c r="C170" s="21" t="str">
        <f>VLOOKUP(B170,'[1]LISTADO ATM'!$A$2:$B$822,2,0)</f>
        <v xml:space="preserve">ATM Universidad Nacional Evangélica (Santiago) </v>
      </c>
      <c r="D170" s="42" t="s">
        <v>21</v>
      </c>
      <c r="E170" s="43"/>
    </row>
    <row r="171" spans="1:5" ht="18" x14ac:dyDescent="0.25">
      <c r="A171" s="21" t="str">
        <f>VLOOKUP(B171,'[1]LISTADO ATM'!$A$2:$C$822,3,0)</f>
        <v>DISTRITO NACIONAL</v>
      </c>
      <c r="B171" s="36">
        <v>527</v>
      </c>
      <c r="C171" s="21" t="str">
        <f>VLOOKUP(B171,'[1]LISTADO ATM'!$A$2:$B$822,2,0)</f>
        <v>ATM Oficina Zona Oriental II</v>
      </c>
      <c r="D171" s="42" t="s">
        <v>21</v>
      </c>
      <c r="E171" s="43"/>
    </row>
    <row r="172" spans="1:5" ht="18" x14ac:dyDescent="0.25">
      <c r="A172" s="21" t="str">
        <f>VLOOKUP(B172,'[1]LISTADO ATM'!$A$2:$C$822,3,0)</f>
        <v>DISTRITO NACIONAL</v>
      </c>
      <c r="B172" s="36">
        <v>715</v>
      </c>
      <c r="C172" s="21" t="str">
        <f>VLOOKUP(B172,'[1]LISTADO ATM'!$A$2:$B$822,2,0)</f>
        <v xml:space="preserve">ATM Oficina 27 de Febrero (Lobby) </v>
      </c>
      <c r="D172" s="42" t="s">
        <v>21</v>
      </c>
      <c r="E172" s="43"/>
    </row>
    <row r="173" spans="1:5" ht="18" x14ac:dyDescent="0.25">
      <c r="A173" s="21" t="str">
        <f>VLOOKUP(B173,'[1]LISTADO ATM'!$A$2:$C$822,3,0)</f>
        <v>DISTRITO NACIONAL</v>
      </c>
      <c r="B173" s="36">
        <v>438</v>
      </c>
      <c r="C173" s="21" t="str">
        <f>VLOOKUP(B173,'[1]LISTADO ATM'!$A$2:$B$822,2,0)</f>
        <v xml:space="preserve">ATM Autobanco Torre IV </v>
      </c>
      <c r="D173" s="42" t="s">
        <v>31</v>
      </c>
      <c r="E173" s="43"/>
    </row>
    <row r="174" spans="1:5" ht="18" x14ac:dyDescent="0.25">
      <c r="A174" s="21" t="e">
        <f>VLOOKUP(B174,'[1]LISTADO ATM'!$A$2:$C$822,3,0)</f>
        <v>#N/A</v>
      </c>
      <c r="B174" s="36"/>
      <c r="C174" s="21" t="e">
        <f>VLOOKUP(B174,'[1]LISTADO ATM'!$A$2:$B$822,2,0)</f>
        <v>#N/A</v>
      </c>
      <c r="D174" s="42"/>
      <c r="E174" s="43"/>
    </row>
    <row r="175" spans="1:5" ht="18.75" thickBot="1" x14ac:dyDescent="0.3">
      <c r="A175" s="25" t="s">
        <v>11</v>
      </c>
      <c r="B175" s="38">
        <f>COUNT(B166:B174)</f>
        <v>8</v>
      </c>
      <c r="C175" s="22"/>
      <c r="D175" s="22"/>
      <c r="E175" s="23"/>
    </row>
  </sheetData>
  <autoFilter ref="A139:E148">
    <sortState ref="A174:E188">
      <sortCondition sortBy="cellColor" ref="B173:B187" dxfId="57"/>
    </sortState>
  </autoFilter>
  <mergeCells count="21">
    <mergeCell ref="A1:E1"/>
    <mergeCell ref="A2:E2"/>
    <mergeCell ref="A7:E7"/>
    <mergeCell ref="C105:E105"/>
    <mergeCell ref="A107:E107"/>
    <mergeCell ref="D167:E167"/>
    <mergeCell ref="D166:E166"/>
    <mergeCell ref="C116:E116"/>
    <mergeCell ref="A118:E118"/>
    <mergeCell ref="D165:E165"/>
    <mergeCell ref="A164:E164"/>
    <mergeCell ref="A161:B161"/>
    <mergeCell ref="A152:E152"/>
    <mergeCell ref="A138:E138"/>
    <mergeCell ref="D174:E174"/>
    <mergeCell ref="D173:E173"/>
    <mergeCell ref="D168:E168"/>
    <mergeCell ref="D169:E169"/>
    <mergeCell ref="D170:E170"/>
    <mergeCell ref="D171:E171"/>
    <mergeCell ref="D172:E172"/>
  </mergeCells>
  <phoneticPr fontId="11" type="noConversion"/>
  <hyperlinks>
    <hyperlink ref="E156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298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298 306 335 383 561 791 899                                                       </v>
      </c>
    </row>
    <row r="3" spans="2:6" ht="18.75" thickBot="1" x14ac:dyDescent="0.3">
      <c r="B3" s="21">
        <v>306</v>
      </c>
      <c r="C3" s="28" t="s">
        <v>17</v>
      </c>
    </row>
    <row r="4" spans="2:6" ht="18.75" thickBot="1" x14ac:dyDescent="0.3">
      <c r="B4" s="21">
        <v>335</v>
      </c>
      <c r="C4" s="28" t="s">
        <v>17</v>
      </c>
    </row>
    <row r="5" spans="2:6" ht="18.75" thickBot="1" x14ac:dyDescent="0.3">
      <c r="B5" s="21">
        <v>383</v>
      </c>
      <c r="C5" s="28" t="s">
        <v>17</v>
      </c>
    </row>
    <row r="6" spans="2:6" ht="18.75" thickBot="1" x14ac:dyDescent="0.3">
      <c r="B6" s="21">
        <v>561</v>
      </c>
      <c r="C6" s="28" t="s">
        <v>17</v>
      </c>
    </row>
    <row r="7" spans="2:6" ht="18.75" thickBot="1" x14ac:dyDescent="0.3">
      <c r="B7" s="21">
        <v>791</v>
      </c>
      <c r="C7" s="28" t="s">
        <v>17</v>
      </c>
    </row>
    <row r="8" spans="2:6" ht="18.75" thickBot="1" x14ac:dyDescent="0.3">
      <c r="B8" s="21">
        <v>899</v>
      </c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52" priority="1335"/>
  </conditionalFormatting>
  <conditionalFormatting sqref="B43:B68">
    <cfRule type="duplicateValues" dxfId="51" priority="1333"/>
  </conditionalFormatting>
  <conditionalFormatting sqref="B42">
    <cfRule type="duplicateValues" dxfId="50" priority="94"/>
  </conditionalFormatting>
  <conditionalFormatting sqref="B42">
    <cfRule type="duplicateValues" dxfId="49" priority="92"/>
    <cfRule type="duplicateValues" dxfId="48" priority="93"/>
  </conditionalFormatting>
  <conditionalFormatting sqref="B42">
    <cfRule type="duplicateValues" dxfId="47" priority="95"/>
    <cfRule type="duplicateValues" dxfId="46" priority="96"/>
  </conditionalFormatting>
  <conditionalFormatting sqref="B42">
    <cfRule type="duplicateValues" dxfId="45" priority="97"/>
  </conditionalFormatting>
  <conditionalFormatting sqref="B42">
    <cfRule type="duplicateValues" dxfId="44" priority="98"/>
    <cfRule type="duplicateValues" dxfId="43" priority="99"/>
    <cfRule type="duplicateValues" dxfId="42" priority="100"/>
  </conditionalFormatting>
  <conditionalFormatting sqref="B34:B41">
    <cfRule type="duplicateValues" dxfId="41" priority="70"/>
  </conditionalFormatting>
  <conditionalFormatting sqref="B34:B41">
    <cfRule type="duplicateValues" dxfId="40" priority="67"/>
    <cfRule type="duplicateValues" dxfId="39" priority="68"/>
    <cfRule type="duplicateValues" dxfId="38" priority="69"/>
  </conditionalFormatting>
  <conditionalFormatting sqref="B34:B41">
    <cfRule type="duplicateValues" dxfId="37" priority="71"/>
    <cfRule type="duplicateValues" dxfId="36" priority="72"/>
  </conditionalFormatting>
  <conditionalFormatting sqref="B34:B41">
    <cfRule type="duplicateValues" dxfId="35" priority="73"/>
    <cfRule type="duplicateValues" dxfId="34" priority="74"/>
    <cfRule type="duplicateValues" dxfId="33" priority="75"/>
  </conditionalFormatting>
  <conditionalFormatting sqref="B24:B25">
    <cfRule type="duplicateValues" dxfId="32" priority="47"/>
    <cfRule type="duplicateValues" dxfId="31" priority="48"/>
  </conditionalFormatting>
  <conditionalFormatting sqref="B24:B25">
    <cfRule type="duplicateValues" dxfId="30" priority="44"/>
    <cfRule type="duplicateValues" dxfId="29" priority="45"/>
    <cfRule type="duplicateValues" dxfId="28" priority="46"/>
  </conditionalFormatting>
  <conditionalFormatting sqref="B24:B25">
    <cfRule type="duplicateValues" dxfId="27" priority="43"/>
  </conditionalFormatting>
  <conditionalFormatting sqref="B26:B33">
    <cfRule type="duplicateValues" dxfId="26" priority="41"/>
    <cfRule type="duplicateValues" dxfId="25" priority="42"/>
  </conditionalFormatting>
  <conditionalFormatting sqref="B26:B33">
    <cfRule type="duplicateValues" dxfId="24" priority="38"/>
    <cfRule type="duplicateValues" dxfId="23" priority="39"/>
    <cfRule type="duplicateValues" dxfId="22" priority="40"/>
  </conditionalFormatting>
  <conditionalFormatting sqref="B26:B33">
    <cfRule type="duplicateValues" dxfId="21" priority="37"/>
  </conditionalFormatting>
  <conditionalFormatting sqref="B14:B23">
    <cfRule type="duplicateValues" dxfId="20" priority="35"/>
    <cfRule type="duplicateValues" dxfId="19" priority="36"/>
  </conditionalFormatting>
  <conditionalFormatting sqref="B14:B23">
    <cfRule type="duplicateValues" dxfId="18" priority="32"/>
    <cfRule type="duplicateValues" dxfId="17" priority="33"/>
    <cfRule type="duplicateValues" dxfId="16" priority="34"/>
  </conditionalFormatting>
  <conditionalFormatting sqref="B14:B23">
    <cfRule type="duplicateValues" dxfId="15" priority="31"/>
  </conditionalFormatting>
  <conditionalFormatting sqref="B9:B13">
    <cfRule type="duplicateValues" dxfId="14" priority="17"/>
    <cfRule type="duplicateValues" dxfId="13" priority="18"/>
  </conditionalFormatting>
  <conditionalFormatting sqref="B9:B13">
    <cfRule type="duplicateValues" dxfId="12" priority="14"/>
    <cfRule type="duplicateValues" dxfId="11" priority="15"/>
    <cfRule type="duplicateValues" dxfId="10" priority="16"/>
  </conditionalFormatting>
  <conditionalFormatting sqref="B9:B13">
    <cfRule type="duplicateValues" dxfId="9" priority="13"/>
  </conditionalFormatting>
  <conditionalFormatting sqref="B2:B8">
    <cfRule type="duplicateValues" dxfId="8" priority="5"/>
    <cfRule type="duplicateValues" dxfId="7" priority="6"/>
  </conditionalFormatting>
  <conditionalFormatting sqref="B2:B8">
    <cfRule type="duplicateValues" dxfId="6" priority="2"/>
    <cfRule type="duplicateValues" dxfId="5" priority="3"/>
    <cfRule type="duplicateValues" dxfId="4" priority="4"/>
  </conditionalFormatting>
  <conditionalFormatting sqref="B2:B8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2021-07-01T21:22:40Z</dcterms:modified>
</cp:coreProperties>
</file>