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01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Efectivo!$A$93:$E$94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5" i="1" l="1"/>
  <c r="C66" i="1"/>
  <c r="C67" i="1"/>
  <c r="C68" i="1"/>
  <c r="A65" i="1"/>
  <c r="A66" i="1"/>
  <c r="A67" i="1"/>
  <c r="A68" i="1"/>
  <c r="C151" i="1"/>
  <c r="C152" i="1"/>
  <c r="C153" i="1"/>
  <c r="A151" i="1"/>
  <c r="A152" i="1"/>
  <c r="A153" i="1"/>
  <c r="A147" i="1"/>
  <c r="C147" i="1"/>
  <c r="A148" i="1"/>
  <c r="C148" i="1"/>
  <c r="A149" i="1"/>
  <c r="C149" i="1"/>
  <c r="A150" i="1"/>
  <c r="C150" i="1"/>
  <c r="C141" i="1"/>
  <c r="C142" i="1"/>
  <c r="C143" i="1"/>
  <c r="C144" i="1"/>
  <c r="C145" i="1"/>
  <c r="C146" i="1"/>
  <c r="A141" i="1"/>
  <c r="A142" i="1"/>
  <c r="A143" i="1"/>
  <c r="A144" i="1"/>
  <c r="A145" i="1"/>
  <c r="A146" i="1"/>
  <c r="C136" i="1"/>
  <c r="C137" i="1"/>
  <c r="C138" i="1"/>
  <c r="C139" i="1"/>
  <c r="C140" i="1"/>
  <c r="A136" i="1"/>
  <c r="A137" i="1"/>
  <c r="A138" i="1"/>
  <c r="A139" i="1"/>
  <c r="A140" i="1"/>
  <c r="C103" i="1"/>
  <c r="A103" i="1"/>
  <c r="C130" i="1"/>
  <c r="C131" i="1"/>
  <c r="C132" i="1"/>
  <c r="C133" i="1"/>
  <c r="C134" i="1"/>
  <c r="C135" i="1"/>
  <c r="A130" i="1"/>
  <c r="A131" i="1"/>
  <c r="A132" i="1"/>
  <c r="A133" i="1"/>
  <c r="A134" i="1"/>
  <c r="A135" i="1"/>
  <c r="C87" i="1"/>
  <c r="C88" i="1"/>
  <c r="C89" i="1"/>
  <c r="A87" i="1"/>
  <c r="A88" i="1"/>
  <c r="A89" i="1"/>
  <c r="C125" i="1"/>
  <c r="C126" i="1"/>
  <c r="C127" i="1"/>
  <c r="C128" i="1"/>
  <c r="C129" i="1"/>
  <c r="A125" i="1"/>
  <c r="A126" i="1"/>
  <c r="A127" i="1"/>
  <c r="A128" i="1"/>
  <c r="A129" i="1"/>
  <c r="C57" i="1"/>
  <c r="C58" i="1"/>
  <c r="C59" i="1"/>
  <c r="C60" i="1"/>
  <c r="C61" i="1"/>
  <c r="C62" i="1"/>
  <c r="C63" i="1"/>
  <c r="C64" i="1"/>
  <c r="A57" i="1"/>
  <c r="A58" i="1"/>
  <c r="A59" i="1"/>
  <c r="A60" i="1"/>
  <c r="A61" i="1"/>
  <c r="A62" i="1"/>
  <c r="A63" i="1"/>
  <c r="A64" i="1"/>
  <c r="A99" i="1"/>
  <c r="A100" i="1"/>
  <c r="B154" i="1" l="1"/>
  <c r="C117" i="1"/>
  <c r="C118" i="1"/>
  <c r="C119" i="1"/>
  <c r="C120" i="1"/>
  <c r="C121" i="1"/>
  <c r="C122" i="1"/>
  <c r="C123" i="1"/>
  <c r="C124" i="1"/>
  <c r="A117" i="1"/>
  <c r="A118" i="1"/>
  <c r="A119" i="1"/>
  <c r="A120" i="1"/>
  <c r="A121" i="1"/>
  <c r="A122" i="1"/>
  <c r="A123" i="1"/>
  <c r="A124" i="1"/>
  <c r="A49" i="1"/>
  <c r="A50" i="1"/>
  <c r="A51" i="1"/>
  <c r="A52" i="1"/>
  <c r="C100" i="1"/>
  <c r="C99" i="1"/>
  <c r="A96" i="1"/>
  <c r="C96" i="1"/>
  <c r="C49" i="1"/>
  <c r="C50" i="1"/>
  <c r="C51" i="1"/>
  <c r="C52" i="1"/>
  <c r="A45" i="1"/>
  <c r="A46" i="1"/>
  <c r="A47" i="1"/>
  <c r="A48" i="1"/>
  <c r="C45" i="1"/>
  <c r="C46" i="1"/>
  <c r="C47" i="1"/>
  <c r="C48" i="1"/>
  <c r="A42" i="1"/>
  <c r="A43" i="1"/>
  <c r="A44" i="1"/>
  <c r="A53" i="1"/>
  <c r="B69" i="1" l="1"/>
  <c r="C42" i="1"/>
  <c r="C43" i="1"/>
  <c r="C44" i="1"/>
  <c r="C53" i="1"/>
  <c r="A81" i="1"/>
  <c r="A82" i="1"/>
  <c r="A83" i="1"/>
  <c r="A84" i="1"/>
  <c r="A85" i="1"/>
  <c r="C81" i="1"/>
  <c r="C82" i="1"/>
  <c r="C83" i="1"/>
  <c r="C84" i="1"/>
  <c r="C85" i="1"/>
  <c r="A35" i="1"/>
  <c r="A36" i="1"/>
  <c r="A37" i="1"/>
  <c r="A38" i="1"/>
  <c r="A39" i="1"/>
  <c r="A40" i="1"/>
  <c r="A41" i="1"/>
  <c r="A54" i="1"/>
  <c r="C35" i="1"/>
  <c r="C36" i="1"/>
  <c r="C37" i="1"/>
  <c r="C38" i="1"/>
  <c r="C39" i="1"/>
  <c r="C40" i="1"/>
  <c r="C41" i="1"/>
  <c r="C54" i="1"/>
  <c r="A34" i="1"/>
  <c r="C34" i="1"/>
  <c r="A98" i="1"/>
  <c r="C98" i="1"/>
  <c r="A101" i="1"/>
  <c r="C101" i="1"/>
  <c r="B10" i="1"/>
  <c r="B90" i="1"/>
  <c r="B15" i="1"/>
  <c r="B104" i="1"/>
  <c r="A31" i="1"/>
  <c r="A32" i="1"/>
  <c r="A33" i="1"/>
  <c r="C31" i="1"/>
  <c r="C32" i="1"/>
  <c r="C33" i="1"/>
  <c r="A27" i="1" l="1"/>
  <c r="C27" i="1"/>
  <c r="A28" i="1"/>
  <c r="C28" i="1"/>
  <c r="A29" i="1"/>
  <c r="C29" i="1"/>
  <c r="A30" i="1"/>
  <c r="C30" i="1"/>
  <c r="A24" i="1"/>
  <c r="C24" i="1"/>
  <c r="A25" i="1"/>
  <c r="C25" i="1"/>
  <c r="A79" i="1"/>
  <c r="C79" i="1"/>
  <c r="A80" i="1"/>
  <c r="C80" i="1"/>
  <c r="A86" i="1"/>
  <c r="C86" i="1"/>
  <c r="A95" i="1"/>
  <c r="C95" i="1"/>
  <c r="A97" i="1"/>
  <c r="C97" i="1"/>
  <c r="A55" i="1"/>
  <c r="C55" i="1"/>
  <c r="A14" i="1"/>
  <c r="C14" i="1"/>
  <c r="A9" i="1"/>
  <c r="C9" i="1"/>
  <c r="A22" i="1"/>
  <c r="C22" i="1"/>
  <c r="A23" i="1"/>
  <c r="C23" i="1"/>
  <c r="A21" i="1"/>
  <c r="C21" i="1"/>
  <c r="A78" i="1"/>
  <c r="C78" i="1"/>
  <c r="A77" i="1"/>
  <c r="C77" i="1"/>
  <c r="A20" i="1"/>
  <c r="C20" i="1"/>
  <c r="A116" i="1"/>
  <c r="C116" i="1"/>
  <c r="A76" i="1"/>
  <c r="C76" i="1"/>
  <c r="A102" i="1"/>
  <c r="C102" i="1"/>
  <c r="A56" i="1"/>
  <c r="C56" i="1"/>
  <c r="C115" i="1" l="1"/>
  <c r="A115" i="1"/>
  <c r="C114" i="1"/>
  <c r="A114" i="1"/>
  <c r="C113" i="1"/>
  <c r="A113" i="1"/>
  <c r="C19" i="1" l="1"/>
  <c r="A19" i="1"/>
  <c r="A112" i="1" l="1"/>
  <c r="C112" i="1"/>
  <c r="A111" i="1"/>
  <c r="C111" i="1"/>
  <c r="A94" i="1"/>
  <c r="C94" i="1"/>
  <c r="A75" i="1"/>
  <c r="C75" i="1"/>
  <c r="A74" i="1"/>
  <c r="C74" i="1"/>
  <c r="A73" i="1" l="1"/>
  <c r="C73" i="1"/>
  <c r="F2" i="3" l="1"/>
  <c r="A107" i="1"/>
</calcChain>
</file>

<file path=xl/sharedStrings.xml><?xml version="1.0" encoding="utf-8"?>
<sst xmlns="http://schemas.openxmlformats.org/spreadsheetml/2006/main" count="1062" uniqueCount="34">
  <si>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</si>
  <si>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</si>
  <si>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</si>
  <si>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</si>
  <si>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</si>
  <si>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</si>
  <si>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</si>
  <si>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</si>
  <si>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</si>
  <si>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</si>
  <si>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</si>
  <si>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</si>
  <si>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</si>
  <si>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</si>
  <si>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</si>
  <si>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</si>
  <si>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</si>
  <si>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</si>
  <si>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</si>
  <si>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</si>
  <si>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</si>
  <si>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</si>
  <si>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</si>
  <si>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DEPOSITO LLENA</t>
  </si>
  <si>
    <t>GAVETA DE RECHAZO LLENA</t>
  </si>
  <si>
    <t>2 Gavetas Vacias &amp; 1 Gavetas Fallando</t>
  </si>
  <si>
    <t>3335936543</t>
  </si>
  <si>
    <t>3335936910 </t>
  </si>
  <si>
    <t>3335937397 </t>
  </si>
  <si>
    <t>DISTRITO NACIONAL</t>
  </si>
  <si>
    <t>ATM Telemicro</t>
  </si>
  <si>
    <t>3335937859 </t>
  </si>
  <si>
    <t>3335937908 </t>
  </si>
  <si>
    <t>2 Gavetas Fallando  &amp; 1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</si>
</sst>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"/>
      <tableStyleElement type="headerRow" dxfId="76"/>
      <tableStyleElement type="totalRow" dxfId="75"/>
      <tableStyleElement type="firstColumn" dxfId="74"/>
      <tableStyleElement type="lastColumn" dxfId="73"/>
      <tableStyleElement type="firstRowStripe" dxfId="72"/>
      <tableStyleElement type="firstColumnStripe" dxfId="7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do_default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abSelected="1" zoomScale="78" zoomScaleNormal="78" workbookViewId="0">
      <selection activeCell="C21" sqref="C21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7" t="s">
        <v>1</v>
      </c>
      <c r="B1" s="58"/>
      <c r="C1" s="58"/>
      <c r="D1" s="58"/>
      <c r="E1" s="59"/>
    </row>
    <row r="2" spans="1:5" ht="25.5" x14ac:dyDescent="0.25">
      <c r="A2" s="60" t="s">
        <v>0</v>
      </c>
      <c r="B2" s="61"/>
      <c r="C2" s="61"/>
      <c r="D2" s="61"/>
      <c r="E2" s="62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44377.708333333336</v>
      </c>
      <c r="C4" s="1"/>
      <c r="D4" s="1"/>
      <c r="E4" s="10"/>
    </row>
    <row r="5" spans="1:5" ht="18.75" thickBot="1" x14ac:dyDescent="0.3">
      <c r="A5" s="7" t="s">
        <v>3</v>
      </c>
      <c r="B5" s="35">
        <v>44378.25</v>
      </c>
      <c r="C5" s="8"/>
      <c r="D5" s="1"/>
      <c r="E5" s="10"/>
    </row>
    <row r="6" spans="1:5" ht="18" x14ac:dyDescent="0.25">
      <c r="B6" s="34"/>
      <c r="C6" s="1"/>
      <c r="D6" s="1"/>
      <c r="E6" s="12"/>
    </row>
    <row r="7" spans="1:5" ht="18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" x14ac:dyDescent="0.25">
      <c r="A9" s="21" t="e">
        <f>VLOOKUP(B9,'[1]LISTADO ATM'!$A$2:$C$822,3,0)</f>
        <v>#N/A</v>
      </c>
      <c r="B9" s="21"/>
      <c r="C9" s="24" t="e">
        <f>VLOOKUP(B9,'[1]LISTADO ATM'!$A$2:$B$822,2,0)</f>
        <v>#N/A</v>
      </c>
      <c r="D9" s="15" t="s">
        <v>22</v>
      </c>
      <c r="E9" s="26"/>
    </row>
    <row r="10" spans="1:5" ht="18.75" thickBot="1" x14ac:dyDescent="0.3">
      <c r="A10" s="3" t="s">
        <v>11</v>
      </c>
      <c r="B10" s="38">
        <f>COUNT(B9:B9)</f>
        <v>0</v>
      </c>
      <c r="C10" s="44"/>
      <c r="D10" s="45"/>
      <c r="E10" s="46"/>
    </row>
    <row r="11" spans="1:5" x14ac:dyDescent="0.25">
      <c r="B11" s="5"/>
      <c r="E11" s="5"/>
    </row>
    <row r="12" spans="1:5" ht="18" x14ac:dyDescent="0.25">
      <c r="A12" s="63" t="s">
        <v>16</v>
      </c>
      <c r="B12" s="64"/>
      <c r="C12" s="64"/>
      <c r="D12" s="64"/>
      <c r="E12" s="65"/>
    </row>
    <row r="13" spans="1:5" ht="18" x14ac:dyDescent="0.25">
      <c r="A13" s="2" t="s">
        <v>5</v>
      </c>
      <c r="B13" s="6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44"/>
      <c r="D15" s="45"/>
      <c r="E15" s="46"/>
    </row>
    <row r="16" spans="1:5" ht="15.75" thickBot="1" x14ac:dyDescent="0.3">
      <c r="B16" s="5"/>
      <c r="E16" s="5"/>
    </row>
    <row r="17" spans="1:5" ht="18.75" thickBot="1" x14ac:dyDescent="0.3">
      <c r="A17" s="47" t="s">
        <v>14</v>
      </c>
      <c r="B17" s="48"/>
      <c r="C17" s="48"/>
      <c r="D17" s="48"/>
      <c r="E17" s="49"/>
    </row>
    <row r="18" spans="1:5" ht="18" x14ac:dyDescent="0.25">
      <c r="A18" s="2" t="s">
        <v>5</v>
      </c>
      <c r="B18" s="6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1" t="str">
        <f>VLOOKUP(B19,'[1]LISTADO ATM'!$A$2:$C$822,3,0)</f>
        <v>ESTE</v>
      </c>
      <c r="B19" s="21">
        <v>429</v>
      </c>
      <c r="C19" s="24" t="str">
        <f>VLOOKUP(B19,'[1]LISTADO ATM'!$A$2:$B$822,2,0)</f>
        <v xml:space="preserve">ATM Oficina Jumbo La Romana </v>
      </c>
      <c r="D19" s="14" t="s">
        <v>10</v>
      </c>
      <c r="E19" s="26">
        <v>3335936255</v>
      </c>
    </row>
    <row r="20" spans="1:5" ht="18" x14ac:dyDescent="0.25">
      <c r="A20" s="21" t="str">
        <f>VLOOKUP(B20,'[1]LISTADO ATM'!$A$2:$C$822,3,0)</f>
        <v>SUR</v>
      </c>
      <c r="B20" s="21">
        <v>781</v>
      </c>
      <c r="C20" s="24" t="str">
        <f>VLOOKUP(B20,'[1]LISTADO ATM'!$A$2:$B$822,2,0)</f>
        <v xml:space="preserve">ATM Estación Isla Barahona </v>
      </c>
      <c r="D20" s="14" t="s">
        <v>10</v>
      </c>
      <c r="E20" s="26">
        <v>3335936723</v>
      </c>
    </row>
    <row r="21" spans="1:5" ht="18" x14ac:dyDescent="0.25">
      <c r="A21" s="21" t="str">
        <f>VLOOKUP(B21,'[1]LISTADO ATM'!$A$2:$C$822,3,0)</f>
        <v>SUR</v>
      </c>
      <c r="B21" s="21">
        <v>403</v>
      </c>
      <c r="C21" s="24" t="str">
        <f>VLOOKUP(B21,'[1]LISTADO ATM'!$A$2:$B$822,2,0)</f>
        <v xml:space="preserve">ATM Oficina Vicente Noble </v>
      </c>
      <c r="D21" s="14" t="s">
        <v>10</v>
      </c>
      <c r="E21" s="26" t="s">
        <v>27</v>
      </c>
    </row>
    <row r="22" spans="1:5" ht="18" x14ac:dyDescent="0.25">
      <c r="A22" s="21" t="str">
        <f>VLOOKUP(B22,'[1]LISTADO ATM'!$A$2:$C$822,3,0)</f>
        <v>SUR</v>
      </c>
      <c r="B22" s="21">
        <v>677</v>
      </c>
      <c r="C22" s="24" t="str">
        <f>VLOOKUP(B22,'[1]LISTADO ATM'!$A$2:$B$822,2,0)</f>
        <v>ATM PBG Villa Jaragua</v>
      </c>
      <c r="D22" s="14" t="s">
        <v>10</v>
      </c>
      <c r="E22" s="26">
        <v>3335937126</v>
      </c>
    </row>
    <row r="23" spans="1:5" ht="18" x14ac:dyDescent="0.25">
      <c r="A23" s="21" t="str">
        <f>VLOOKUP(B23,'[1]LISTADO ATM'!$A$2:$C$822,3,0)</f>
        <v>SUR</v>
      </c>
      <c r="B23" s="21">
        <v>699</v>
      </c>
      <c r="C23" s="24" t="str">
        <f>VLOOKUP(B23,'[1]LISTADO ATM'!$A$2:$B$822,2,0)</f>
        <v>ATM S/M Bravo Bani</v>
      </c>
      <c r="D23" s="14" t="s">
        <v>10</v>
      </c>
      <c r="E23" s="26">
        <v>3335937242</v>
      </c>
    </row>
    <row r="24" spans="1:5" ht="18" x14ac:dyDescent="0.25">
      <c r="A24" s="21" t="str">
        <f>VLOOKUP(B24,'[1]LISTADO ATM'!$A$2:$C$822,3,0)</f>
        <v>DISTRITO NACIONAL</v>
      </c>
      <c r="B24" s="21">
        <v>697</v>
      </c>
      <c r="C24" s="24" t="str">
        <f>VLOOKUP(B24,'[1]LISTADO ATM'!$A$2:$B$822,2,0)</f>
        <v>ATM Hipermercado Olé Ciudad Juan Bosch</v>
      </c>
      <c r="D24" s="14" t="s">
        <v>10</v>
      </c>
      <c r="E24" s="26" t="s">
        <v>28</v>
      </c>
    </row>
    <row r="25" spans="1:5" ht="18" x14ac:dyDescent="0.25">
      <c r="A25" s="21" t="str">
        <f>VLOOKUP(B25,'[1]LISTADO ATM'!$A$2:$C$822,3,0)</f>
        <v>DISTRITO NACIONAL</v>
      </c>
      <c r="B25" s="21">
        <v>347</v>
      </c>
      <c r="C25" s="24" t="str">
        <f>VLOOKUP(B25,'[1]LISTADO ATM'!$A$2:$B$822,2,0)</f>
        <v>ATM Patio de Colombia</v>
      </c>
      <c r="D25" s="14" t="s">
        <v>10</v>
      </c>
      <c r="E25" s="26">
        <v>3335937409</v>
      </c>
    </row>
    <row r="26" spans="1:5" ht="18" x14ac:dyDescent="0.25">
      <c r="A26" s="21" t="s">
        <v>29</v>
      </c>
      <c r="B26" s="21">
        <v>994</v>
      </c>
      <c r="C26" s="24" t="s">
        <v>30</v>
      </c>
      <c r="D26" s="14" t="s">
        <v>10</v>
      </c>
      <c r="E26" s="26">
        <v>3335937603</v>
      </c>
    </row>
    <row r="27" spans="1:5" ht="18" x14ac:dyDescent="0.25">
      <c r="A27" s="21" t="str">
        <f>VLOOKUP(B27,'[1]LISTADO ATM'!$A$2:$C$822,3,0)</f>
        <v>DISTRITO NACIONAL</v>
      </c>
      <c r="B27" s="21">
        <v>979</v>
      </c>
      <c r="C27" s="24" t="str">
        <f>VLOOKUP(B27,'[1]LISTADO ATM'!$A$2:$B$822,2,0)</f>
        <v xml:space="preserve">ATM Oficina Luperón I </v>
      </c>
      <c r="D27" s="14" t="s">
        <v>10</v>
      </c>
      <c r="E27" s="26">
        <v>3335937630</v>
      </c>
    </row>
    <row r="28" spans="1:5" ht="18" x14ac:dyDescent="0.25">
      <c r="A28" s="21" t="str">
        <f>VLOOKUP(B28,'[1]LISTADO ATM'!$A$2:$C$822,3,0)</f>
        <v>SUR</v>
      </c>
      <c r="B28" s="21">
        <v>252</v>
      </c>
      <c r="C28" s="24" t="str">
        <f>VLOOKUP(B28,'[1]LISTADO ATM'!$A$2:$B$822,2,0)</f>
        <v xml:space="preserve">ATM Banco Agrícola (Barahona) </v>
      </c>
      <c r="D28" s="14" t="s">
        <v>10</v>
      </c>
      <c r="E28" s="26">
        <v>3335937640</v>
      </c>
    </row>
    <row r="29" spans="1:5" ht="18" x14ac:dyDescent="0.25">
      <c r="A29" s="21" t="str">
        <f>VLOOKUP(B29,'[1]LISTADO ATM'!$A$2:$C$822,3,0)</f>
        <v>NORTE</v>
      </c>
      <c r="B29" s="21">
        <v>594</v>
      </c>
      <c r="C29" s="24" t="str">
        <f>VLOOKUP(B29,'[1]LISTADO ATM'!$A$2:$B$822,2,0)</f>
        <v xml:space="preserve">ATM Plaza Venezuela II (Santiago) </v>
      </c>
      <c r="D29" s="14" t="s">
        <v>10</v>
      </c>
      <c r="E29" s="26">
        <v>3335937645</v>
      </c>
    </row>
    <row r="30" spans="1:5" ht="18" x14ac:dyDescent="0.25">
      <c r="A30" s="21" t="str">
        <f>VLOOKUP(B30,'[1]LISTADO ATM'!$A$2:$C$822,3,0)</f>
        <v>SUR</v>
      </c>
      <c r="B30" s="21">
        <v>5</v>
      </c>
      <c r="C30" s="24" t="str">
        <f>VLOOKUP(B30,'[1]LISTADO ATM'!$A$2:$B$822,2,0)</f>
        <v>ATM Oficina Autoservicio Villa Ofelia (San Juan)</v>
      </c>
      <c r="D30" s="14" t="s">
        <v>10</v>
      </c>
      <c r="E30" s="26">
        <v>3335937665</v>
      </c>
    </row>
    <row r="31" spans="1:5" ht="18" x14ac:dyDescent="0.25">
      <c r="A31" s="21" t="str">
        <f>VLOOKUP(B31,'[1]LISTADO ATM'!$A$2:$C$822,3,0)</f>
        <v>DISTRITO NACIONAL</v>
      </c>
      <c r="B31" s="21">
        <v>212</v>
      </c>
      <c r="C31" s="24" t="str">
        <f>VLOOKUP(B31,'[1]LISTADO ATM'!$A$2:$B$822,2,0)</f>
        <v>ATM Universidad Nacional Evangélica (Santo Domingo)</v>
      </c>
      <c r="D31" s="14" t="s">
        <v>10</v>
      </c>
      <c r="E31" s="26">
        <v>3335937673</v>
      </c>
    </row>
    <row r="32" spans="1:5" ht="18" x14ac:dyDescent="0.25">
      <c r="A32" s="21" t="str">
        <f>VLOOKUP(B32,'[1]LISTADO ATM'!$A$2:$C$822,3,0)</f>
        <v>NORTE</v>
      </c>
      <c r="B32" s="21">
        <v>752</v>
      </c>
      <c r="C32" s="24" t="str">
        <f>VLOOKUP(B32,'[1]LISTADO ATM'!$A$2:$B$822,2,0)</f>
        <v xml:space="preserve">ATM UNP Las Carolinas (La Vega) </v>
      </c>
      <c r="D32" s="14" t="s">
        <v>10</v>
      </c>
      <c r="E32" s="26">
        <v>3335937942</v>
      </c>
    </row>
    <row r="33" spans="1:5" ht="18" x14ac:dyDescent="0.25">
      <c r="A33" s="21" t="str">
        <f>VLOOKUP(B33,'[1]LISTADO ATM'!$A$2:$C$822,3,0)</f>
        <v>DISTRITO NACIONAL</v>
      </c>
      <c r="B33" s="21">
        <v>407</v>
      </c>
      <c r="C33" s="24" t="str">
        <f>VLOOKUP(B33,'[1]LISTADO ATM'!$A$2:$B$822,2,0)</f>
        <v xml:space="preserve">ATM Multicentro La Sirena Villa Mella </v>
      </c>
      <c r="D33" s="14" t="s">
        <v>10</v>
      </c>
      <c r="E33" s="26">
        <v>3335937709</v>
      </c>
    </row>
    <row r="34" spans="1:5" ht="18" x14ac:dyDescent="0.25">
      <c r="A34" s="21" t="str">
        <f>VLOOKUP(B34,'[1]LISTADO ATM'!$A$2:$C$822,3,0)</f>
        <v>NORTE</v>
      </c>
      <c r="B34" s="21">
        <v>332</v>
      </c>
      <c r="C34" s="24" t="str">
        <f>VLOOKUP(B34,'[1]LISTADO ATM'!$A$2:$B$822,2,0)</f>
        <v>ATM Estación Sigma (Cotuí)</v>
      </c>
      <c r="D34" s="14" t="s">
        <v>10</v>
      </c>
      <c r="E34" s="26">
        <v>3335937808</v>
      </c>
    </row>
    <row r="35" spans="1:5" ht="18" x14ac:dyDescent="0.25">
      <c r="A35" s="21" t="str">
        <f>VLOOKUP(B35,'[1]LISTADO ATM'!$A$2:$C$822,3,0)</f>
        <v>ESTE</v>
      </c>
      <c r="B35" s="21">
        <v>609</v>
      </c>
      <c r="C35" s="24" t="str">
        <f>VLOOKUP(B35,'[1]LISTADO ATM'!$A$2:$B$822,2,0)</f>
        <v xml:space="preserve">ATM S/M Jumbo (San Pedro) </v>
      </c>
      <c r="D35" s="14" t="s">
        <v>10</v>
      </c>
      <c r="E35" s="26">
        <v>3335937831</v>
      </c>
    </row>
    <row r="36" spans="1:5" ht="18" x14ac:dyDescent="0.25">
      <c r="A36" s="21" t="str">
        <f>VLOOKUP(B36,'[1]LISTADO ATM'!$A$2:$C$822,3,0)</f>
        <v>NORTE</v>
      </c>
      <c r="B36" s="21">
        <v>965</v>
      </c>
      <c r="C36" s="24" t="str">
        <f>VLOOKUP(B36,'[1]LISTADO ATM'!$A$2:$B$822,2,0)</f>
        <v xml:space="preserve">ATM S/M La Fuente FUN (Santiago) </v>
      </c>
      <c r="D36" s="14" t="s">
        <v>10</v>
      </c>
      <c r="E36" s="26">
        <v>3335937837</v>
      </c>
    </row>
    <row r="37" spans="1:5" ht="18" x14ac:dyDescent="0.25">
      <c r="A37" s="21" t="str">
        <f>VLOOKUP(B37,'[1]LISTADO ATM'!$A$2:$C$822,3,0)</f>
        <v>DISTRITO NACIONAL</v>
      </c>
      <c r="B37" s="21">
        <v>24</v>
      </c>
      <c r="C37" s="24" t="str">
        <f>VLOOKUP(B37,'[1]LISTADO ATM'!$A$2:$B$822,2,0)</f>
        <v xml:space="preserve">ATM Oficina Eusebio Manzueta </v>
      </c>
      <c r="D37" s="14" t="s">
        <v>10</v>
      </c>
      <c r="E37" s="26">
        <v>3335937852</v>
      </c>
    </row>
    <row r="38" spans="1:5" ht="18" x14ac:dyDescent="0.25">
      <c r="A38" s="21" t="str">
        <f>VLOOKUP(B38,'[1]LISTADO ATM'!$A$2:$C$822,3,0)</f>
        <v>NORTE</v>
      </c>
      <c r="B38" s="21">
        <v>757</v>
      </c>
      <c r="C38" s="24" t="str">
        <f>VLOOKUP(B38,'[1]LISTADO ATM'!$A$2:$B$822,2,0)</f>
        <v xml:space="preserve">ATM UNP Plaza Paseo (Santiago) </v>
      </c>
      <c r="D38" s="14" t="s">
        <v>10</v>
      </c>
      <c r="E38" s="26">
        <v>3335937856</v>
      </c>
    </row>
    <row r="39" spans="1:5" ht="18" x14ac:dyDescent="0.25">
      <c r="A39" s="21" t="str">
        <f>VLOOKUP(B39,'[1]LISTADO ATM'!$A$2:$C$822,3,0)</f>
        <v>NORTE</v>
      </c>
      <c r="B39" s="21">
        <v>799</v>
      </c>
      <c r="C39" s="24" t="str">
        <f>VLOOKUP(B39,'[1]LISTADO ATM'!$A$2:$B$822,2,0)</f>
        <v xml:space="preserve">ATM Clínica Corominas (Santiago) </v>
      </c>
      <c r="D39" s="14" t="s">
        <v>10</v>
      </c>
      <c r="E39" s="26">
        <v>3335937857</v>
      </c>
    </row>
    <row r="40" spans="1:5" ht="18" x14ac:dyDescent="0.25">
      <c r="A40" s="21" t="str">
        <f>VLOOKUP(B40,'[1]LISTADO ATM'!$A$2:$C$822,3,0)</f>
        <v>NORTE</v>
      </c>
      <c r="B40" s="21">
        <v>807</v>
      </c>
      <c r="C40" s="24" t="str">
        <f>VLOOKUP(B40,'[1]LISTADO ATM'!$A$2:$B$822,2,0)</f>
        <v xml:space="preserve">ATM S/M Morel (Mao) </v>
      </c>
      <c r="D40" s="14" t="s">
        <v>10</v>
      </c>
      <c r="E40" s="26" t="s">
        <v>31</v>
      </c>
    </row>
    <row r="41" spans="1:5" ht="18" x14ac:dyDescent="0.25">
      <c r="A41" s="21" t="str">
        <f>VLOOKUP(B41,'[1]LISTADO ATM'!$A$2:$C$822,3,0)</f>
        <v>DISTRITO NACIONAL</v>
      </c>
      <c r="B41" s="21">
        <v>461</v>
      </c>
      <c r="C41" s="24" t="str">
        <f>VLOOKUP(B41,'[1]LISTADO ATM'!$A$2:$B$822,2,0)</f>
        <v xml:space="preserve">ATM Autobanco Sarasota I </v>
      </c>
      <c r="D41" s="14" t="s">
        <v>10</v>
      </c>
      <c r="E41" s="26">
        <v>3335937862</v>
      </c>
    </row>
    <row r="42" spans="1:5" ht="18" x14ac:dyDescent="0.25">
      <c r="A42" s="21" t="str">
        <f>VLOOKUP(B42,'[1]LISTADO ATM'!$A$2:$C$822,3,0)</f>
        <v>NORTE</v>
      </c>
      <c r="B42" s="21">
        <v>40</v>
      </c>
      <c r="C42" s="24" t="str">
        <f>VLOOKUP(B42,'[1]LISTADO ATM'!$A$2:$B$822,2,0)</f>
        <v xml:space="preserve">ATM Oficina El Puñal </v>
      </c>
      <c r="D42" s="14" t="s">
        <v>10</v>
      </c>
      <c r="E42" s="26">
        <v>3335937865</v>
      </c>
    </row>
    <row r="43" spans="1:5" ht="18" x14ac:dyDescent="0.25">
      <c r="A43" s="21" t="str">
        <f>VLOOKUP(B43,'[1]LISTADO ATM'!$A$2:$C$822,3,0)</f>
        <v>ESTE</v>
      </c>
      <c r="B43" s="21">
        <v>934</v>
      </c>
      <c r="C43" s="24" t="str">
        <f>VLOOKUP(B43,'[1]LISTADO ATM'!$A$2:$B$822,2,0)</f>
        <v>ATM Hotel Dreams La Romana</v>
      </c>
      <c r="D43" s="14" t="s">
        <v>10</v>
      </c>
      <c r="E43" s="26">
        <v>3335937879</v>
      </c>
    </row>
    <row r="44" spans="1:5" ht="18" x14ac:dyDescent="0.25">
      <c r="A44" s="21" t="str">
        <f>VLOOKUP(B44,'[1]LISTADO ATM'!$A$2:$C$822,3,0)</f>
        <v>NORTE</v>
      </c>
      <c r="B44" s="21">
        <v>91</v>
      </c>
      <c r="C44" s="24" t="str">
        <f>VLOOKUP(B44,'[1]LISTADO ATM'!$A$2:$B$822,2,0)</f>
        <v xml:space="preserve">ATM UNP Villa Isabela </v>
      </c>
      <c r="D44" s="14" t="s">
        <v>10</v>
      </c>
      <c r="E44" s="26">
        <v>3335937886</v>
      </c>
    </row>
    <row r="45" spans="1:5" ht="18" x14ac:dyDescent="0.25">
      <c r="A45" s="21" t="str">
        <f>VLOOKUP(B45,'[1]LISTADO ATM'!$A$2:$C$822,3,0)</f>
        <v>NORTE</v>
      </c>
      <c r="B45" s="21">
        <v>645</v>
      </c>
      <c r="C45" s="24" t="str">
        <f>VLOOKUP(B45,'[1]LISTADO ATM'!$A$2:$B$822,2,0)</f>
        <v xml:space="preserve">ATM UNP Cabrera </v>
      </c>
      <c r="D45" s="14" t="s">
        <v>10</v>
      </c>
      <c r="E45" s="26">
        <v>3335937897</v>
      </c>
    </row>
    <row r="46" spans="1:5" ht="18" x14ac:dyDescent="0.25">
      <c r="A46" s="21" t="str">
        <f>VLOOKUP(B46,'[1]LISTADO ATM'!$A$2:$C$822,3,0)</f>
        <v>SUR</v>
      </c>
      <c r="B46" s="21">
        <v>301</v>
      </c>
      <c r="C46" s="24" t="str">
        <f>VLOOKUP(B46,'[1]LISTADO ATM'!$A$2:$B$822,2,0)</f>
        <v xml:space="preserve">ATM UNP Alfa y Omega (Barahona) </v>
      </c>
      <c r="D46" s="14" t="s">
        <v>10</v>
      </c>
      <c r="E46" s="26">
        <v>3335937898</v>
      </c>
    </row>
    <row r="47" spans="1:5" ht="18" x14ac:dyDescent="0.25">
      <c r="A47" s="21" t="str">
        <f>VLOOKUP(B47,'[1]LISTADO ATM'!$A$2:$C$822,3,0)</f>
        <v>ESTE</v>
      </c>
      <c r="B47" s="21">
        <v>480</v>
      </c>
      <c r="C47" s="24" t="str">
        <f>VLOOKUP(B47,'[1]LISTADO ATM'!$A$2:$B$822,2,0)</f>
        <v>ATM UNP Farmaconal Higuey</v>
      </c>
      <c r="D47" s="14" t="s">
        <v>10</v>
      </c>
      <c r="E47" s="26">
        <v>3335937901</v>
      </c>
    </row>
    <row r="48" spans="1:5" ht="18" x14ac:dyDescent="0.25">
      <c r="A48" s="21" t="str">
        <f>VLOOKUP(B48,'[1]LISTADO ATM'!$A$2:$C$822,3,0)</f>
        <v>ESTE</v>
      </c>
      <c r="B48" s="21">
        <v>630</v>
      </c>
      <c r="C48" s="24" t="str">
        <f>VLOOKUP(B48,'[1]LISTADO ATM'!$A$2:$B$822,2,0)</f>
        <v xml:space="preserve">ATM Oficina Plaza Zaglul (SPM) </v>
      </c>
      <c r="D48" s="14" t="s">
        <v>10</v>
      </c>
      <c r="E48" s="26">
        <v>3335937904</v>
      </c>
    </row>
    <row r="49" spans="1:5" ht="18" x14ac:dyDescent="0.25">
      <c r="A49" s="21" t="str">
        <f>VLOOKUP(B49,'[1]LISTADO ATM'!$A$2:$C$822,3,0)</f>
        <v>NORTE</v>
      </c>
      <c r="B49" s="21">
        <v>119</v>
      </c>
      <c r="C49" s="24" t="str">
        <f>VLOOKUP(B49,'[1]LISTADO ATM'!$A$2:$B$822,2,0)</f>
        <v>ATM Oficina La Barranquita</v>
      </c>
      <c r="D49" s="14" t="s">
        <v>10</v>
      </c>
      <c r="E49" s="26">
        <v>3335937905</v>
      </c>
    </row>
    <row r="50" spans="1:5" ht="18" x14ac:dyDescent="0.25">
      <c r="A50" s="21" t="str">
        <f>VLOOKUP(B50,'[1]LISTADO ATM'!$A$2:$C$822,3,0)</f>
        <v>NORTE</v>
      </c>
      <c r="B50" s="21">
        <v>635</v>
      </c>
      <c r="C50" s="24" t="str">
        <f>VLOOKUP(B50,'[1]LISTADO ATM'!$A$2:$B$822,2,0)</f>
        <v xml:space="preserve">ATM Zona Franca Tamboril </v>
      </c>
      <c r="D50" s="14" t="s">
        <v>10</v>
      </c>
      <c r="E50" s="26">
        <v>3335937906</v>
      </c>
    </row>
    <row r="51" spans="1:5" ht="18" x14ac:dyDescent="0.25">
      <c r="A51" s="21" t="str">
        <f>VLOOKUP(B51,'[1]LISTADO ATM'!$A$2:$C$822,3,0)</f>
        <v>NORTE</v>
      </c>
      <c r="B51" s="21">
        <v>720</v>
      </c>
      <c r="C51" s="24" t="str">
        <f>VLOOKUP(B51,'[1]LISTADO ATM'!$A$2:$B$822,2,0)</f>
        <v xml:space="preserve">ATM OMSA (Santiago) </v>
      </c>
      <c r="D51" s="14" t="s">
        <v>10</v>
      </c>
      <c r="E51" s="26">
        <v>3335937923</v>
      </c>
    </row>
    <row r="52" spans="1:5" ht="18" x14ac:dyDescent="0.25">
      <c r="A52" s="21" t="str">
        <f>VLOOKUP(B52,'[1]LISTADO ATM'!$A$2:$C$822,3,0)</f>
        <v>ESTE</v>
      </c>
      <c r="B52" s="21">
        <v>945</v>
      </c>
      <c r="C52" s="24" t="str">
        <f>VLOOKUP(B52,'[1]LISTADO ATM'!$A$2:$B$822,2,0)</f>
        <v xml:space="preserve">ATM UNP El Valle (Hato Mayor) </v>
      </c>
      <c r="D52" s="14" t="s">
        <v>10</v>
      </c>
      <c r="E52" s="26">
        <v>3335937925</v>
      </c>
    </row>
    <row r="53" spans="1:5" ht="18" x14ac:dyDescent="0.25">
      <c r="A53" s="21" t="str">
        <f>VLOOKUP(B53,'[1]LISTADO ATM'!$A$2:$C$822,3,0)</f>
        <v>NORTE</v>
      </c>
      <c r="B53" s="21">
        <v>987</v>
      </c>
      <c r="C53" s="24" t="str">
        <f>VLOOKUP(B53,'[1]LISTADO ATM'!$A$2:$B$822,2,0)</f>
        <v xml:space="preserve">ATM S/M Jumbo (Moca) </v>
      </c>
      <c r="D53" s="14" t="s">
        <v>10</v>
      </c>
      <c r="E53" s="26">
        <v>3335937891</v>
      </c>
    </row>
    <row r="54" spans="1:5" ht="18" x14ac:dyDescent="0.25">
      <c r="A54" s="21" t="str">
        <f>VLOOKUP(B54,'[1]LISTADO ATM'!$A$2:$C$822,3,0)</f>
        <v>ESTE</v>
      </c>
      <c r="B54" s="21">
        <v>742</v>
      </c>
      <c r="C54" s="24" t="str">
        <f>VLOOKUP(B54,'[1]LISTADO ATM'!$A$2:$B$822,2,0)</f>
        <v xml:space="preserve">ATM Oficina Plaza del Rey (La Romana) </v>
      </c>
      <c r="D54" s="14" t="s">
        <v>10</v>
      </c>
      <c r="E54" s="26">
        <v>3335937864</v>
      </c>
    </row>
    <row r="55" spans="1:5" ht="18" x14ac:dyDescent="0.25">
      <c r="A55" s="21" t="str">
        <f>VLOOKUP(B55,'[1]LISTADO ATM'!$A$2:$C$822,3,0)</f>
        <v>NORTE</v>
      </c>
      <c r="B55" s="21">
        <v>198</v>
      </c>
      <c r="C55" s="24" t="str">
        <f>VLOOKUP(B55,'[1]LISTADO ATM'!$A$2:$B$822,2,0)</f>
        <v xml:space="preserve">ATM Almacenes El Encanto  (Santiago) </v>
      </c>
      <c r="D55" s="14" t="s">
        <v>10</v>
      </c>
      <c r="E55" s="26">
        <v>3335937667</v>
      </c>
    </row>
    <row r="56" spans="1:5" ht="18" x14ac:dyDescent="0.25">
      <c r="A56" s="21" t="str">
        <f>VLOOKUP(B56,'[1]LISTADO ATM'!$A$2:$C$822,3,0)</f>
        <v>NORTE</v>
      </c>
      <c r="B56" s="21">
        <v>703</v>
      </c>
      <c r="C56" s="24" t="str">
        <f>VLOOKUP(B56,'[1]LISTADO ATM'!$A$2:$B$822,2,0)</f>
        <v xml:space="preserve">ATM Oficina El Mamey Los Hidalgos </v>
      </c>
      <c r="D56" s="14" t="s">
        <v>10</v>
      </c>
      <c r="E56" s="26">
        <v>3335937670</v>
      </c>
    </row>
    <row r="57" spans="1:5" ht="18" x14ac:dyDescent="0.25">
      <c r="A57" s="21" t="str">
        <f>VLOOKUP(B57,'[1]LISTADO ATM'!$A$2:$C$822,3,0)</f>
        <v>NORTE</v>
      </c>
      <c r="B57" s="21">
        <v>52</v>
      </c>
      <c r="C57" s="24" t="str">
        <f>VLOOKUP(B57,'[1]LISTADO ATM'!$A$2:$B$822,2,0)</f>
        <v xml:space="preserve">ATM Oficina Jarabacoa </v>
      </c>
      <c r="D57" s="14" t="s">
        <v>10</v>
      </c>
      <c r="E57" s="26">
        <v>3335937933</v>
      </c>
    </row>
    <row r="58" spans="1:5" ht="18" x14ac:dyDescent="0.25">
      <c r="A58" s="21" t="str">
        <f>VLOOKUP(B58,'[1]LISTADO ATM'!$A$2:$C$822,3,0)</f>
        <v>NORTE</v>
      </c>
      <c r="B58" s="21">
        <v>396</v>
      </c>
      <c r="C58" s="24" t="str">
        <f>VLOOKUP(B58,'[1]LISTADO ATM'!$A$2:$B$822,2,0)</f>
        <v xml:space="preserve">ATM Oficina Plaza Ulloa (La Fuente) </v>
      </c>
      <c r="D58" s="14" t="s">
        <v>10</v>
      </c>
      <c r="E58" s="26">
        <v>3335937936</v>
      </c>
    </row>
    <row r="59" spans="1:5" ht="18" x14ac:dyDescent="0.25">
      <c r="A59" s="21" t="str">
        <f>VLOOKUP(B59,'[1]LISTADO ATM'!$A$2:$C$822,3,0)</f>
        <v>NORTE</v>
      </c>
      <c r="B59" s="21">
        <v>538</v>
      </c>
      <c r="C59" s="24" t="str">
        <f>VLOOKUP(B59,'[1]LISTADO ATM'!$A$2:$B$822,2,0)</f>
        <v>ATM  Autoservicio San Fco. Macorís</v>
      </c>
      <c r="D59" s="14" t="s">
        <v>10</v>
      </c>
      <c r="E59" s="26">
        <v>3335937937</v>
      </c>
    </row>
    <row r="60" spans="1:5" ht="18" x14ac:dyDescent="0.25">
      <c r="A60" s="21" t="str">
        <f>VLOOKUP(B60,'[1]LISTADO ATM'!$A$2:$C$822,3,0)</f>
        <v>DISTRITO NACIONAL</v>
      </c>
      <c r="B60" s="21">
        <v>710</v>
      </c>
      <c r="C60" s="24" t="str">
        <f>VLOOKUP(B60,'[1]LISTADO ATM'!$A$2:$B$822,2,0)</f>
        <v xml:space="preserve">ATM S/M Soberano </v>
      </c>
      <c r="D60" s="14" t="s">
        <v>10</v>
      </c>
      <c r="E60" s="26">
        <v>3335937940</v>
      </c>
    </row>
    <row r="61" spans="1:5" ht="18" x14ac:dyDescent="0.25">
      <c r="A61" s="21" t="str">
        <f>VLOOKUP(B61,'[1]LISTADO ATM'!$A$2:$C$822,3,0)</f>
        <v>DISTRITO NACIONAL</v>
      </c>
      <c r="B61" s="21">
        <v>714</v>
      </c>
      <c r="C61" s="24" t="str">
        <f>VLOOKUP(B61,'[1]LISTADO ATM'!$A$2:$B$822,2,0)</f>
        <v xml:space="preserve">ATM Hospital de Herrera </v>
      </c>
      <c r="D61" s="14" t="s">
        <v>10</v>
      </c>
      <c r="E61" s="26">
        <v>3335937941</v>
      </c>
    </row>
    <row r="62" spans="1:5" ht="18" x14ac:dyDescent="0.25">
      <c r="A62" s="21" t="str">
        <f>VLOOKUP(B62,'[1]LISTADO ATM'!$A$2:$C$822,3,0)</f>
        <v>DISTRITO NACIONAL</v>
      </c>
      <c r="B62" s="21">
        <v>755</v>
      </c>
      <c r="C62" s="24" t="str">
        <f>VLOOKUP(B62,'[1]LISTADO ATM'!$A$2:$B$822,2,0)</f>
        <v xml:space="preserve">ATM Oficina Galería del Este (Plaza) </v>
      </c>
      <c r="D62" s="14" t="s">
        <v>10</v>
      </c>
      <c r="E62" s="26">
        <v>3335937943</v>
      </c>
    </row>
    <row r="63" spans="1:5" ht="18" x14ac:dyDescent="0.25">
      <c r="A63" s="21" t="str">
        <f>VLOOKUP(B63,'[1]LISTADO ATM'!$A$2:$C$822,3,0)</f>
        <v>DISTRITO NACIONAL</v>
      </c>
      <c r="B63" s="21">
        <v>815</v>
      </c>
      <c r="C63" s="24" t="str">
        <f>VLOOKUP(B63,'[1]LISTADO ATM'!$A$2:$B$822,2,0)</f>
        <v xml:space="preserve">ATM Oficina Atalaya del Mar </v>
      </c>
      <c r="D63" s="14" t="s">
        <v>10</v>
      </c>
      <c r="E63" s="26">
        <v>3335937945</v>
      </c>
    </row>
    <row r="64" spans="1:5" ht="18" x14ac:dyDescent="0.25">
      <c r="A64" s="21" t="str">
        <f>VLOOKUP(B64,'[1]LISTADO ATM'!$A$2:$C$822,3,0)</f>
        <v>DISTRITO NACIONAL</v>
      </c>
      <c r="B64" s="21">
        <v>918</v>
      </c>
      <c r="C64" s="24" t="str">
        <f>VLOOKUP(B64,'[1]LISTADO ATM'!$A$2:$B$822,2,0)</f>
        <v xml:space="preserve">ATM S/M Liverpool de la Jacobo Majluta </v>
      </c>
      <c r="D64" s="14" t="s">
        <v>10</v>
      </c>
      <c r="E64" s="26">
        <v>3335937947</v>
      </c>
    </row>
    <row r="65" spans="1:5" ht="18" x14ac:dyDescent="0.25">
      <c r="A65" s="21" t="str">
        <f>VLOOKUP(B65,'[1]LISTADO ATM'!$A$2:$C$822,3,0)</f>
        <v>DISTRITO NACIONAL</v>
      </c>
      <c r="B65" s="21">
        <v>949</v>
      </c>
      <c r="C65" s="24" t="str">
        <f>VLOOKUP(B65,'[1]LISTADO ATM'!$A$2:$B$822,2,0)</f>
        <v xml:space="preserve">ATM S/M Bravo San Isidro Coral Mall </v>
      </c>
      <c r="D65" s="14" t="s">
        <v>10</v>
      </c>
      <c r="E65" s="26">
        <v>3335937948</v>
      </c>
    </row>
    <row r="66" spans="1:5" ht="18" x14ac:dyDescent="0.25">
      <c r="A66" s="21" t="str">
        <f>VLOOKUP(B66,'[1]LISTADO ATM'!$A$2:$C$822,3,0)</f>
        <v>NORTE</v>
      </c>
      <c r="B66" s="21">
        <v>956</v>
      </c>
      <c r="C66" s="24" t="str">
        <f>VLOOKUP(B66,'[1]LISTADO ATM'!$A$2:$B$822,2,0)</f>
        <v xml:space="preserve">ATM Autoservicio El Jaya (SFM) </v>
      </c>
      <c r="D66" s="14" t="s">
        <v>10</v>
      </c>
      <c r="E66" s="26">
        <v>3335937949</v>
      </c>
    </row>
    <row r="67" spans="1:5" ht="18" x14ac:dyDescent="0.25">
      <c r="A67" s="21" t="str">
        <f>VLOOKUP(B67,'[1]LISTADO ATM'!$A$2:$C$822,3,0)</f>
        <v>ESTE</v>
      </c>
      <c r="B67" s="21">
        <v>963</v>
      </c>
      <c r="C67" s="24" t="str">
        <f>VLOOKUP(B67,'[1]LISTADO ATM'!$A$2:$B$822,2,0)</f>
        <v xml:space="preserve">ATM Multiplaza La Romana </v>
      </c>
      <c r="D67" s="14" t="s">
        <v>10</v>
      </c>
      <c r="E67" s="26">
        <v>3335937950</v>
      </c>
    </row>
    <row r="68" spans="1:5" ht="18" x14ac:dyDescent="0.25">
      <c r="A68" s="21" t="str">
        <f>VLOOKUP(B68,'[1]LISTADO ATM'!$A$2:$C$822,3,0)</f>
        <v>SUR</v>
      </c>
      <c r="B68" s="21">
        <v>995</v>
      </c>
      <c r="C68" s="24" t="str">
        <f>VLOOKUP(B68,'[1]LISTADO ATM'!$A$2:$B$822,2,0)</f>
        <v xml:space="preserve">ATM Oficina San Cristobal III (Lobby) </v>
      </c>
      <c r="D68" s="14" t="s">
        <v>10</v>
      </c>
      <c r="E68" s="26">
        <v>3335937951</v>
      </c>
    </row>
    <row r="69" spans="1:5" ht="18.75" thickBot="1" x14ac:dyDescent="0.3">
      <c r="A69" s="25"/>
      <c r="B69" s="38">
        <f>COUNT(B19:B68)</f>
        <v>50</v>
      </c>
      <c r="C69" s="13"/>
      <c r="D69" s="13"/>
      <c r="E69" s="13"/>
    </row>
    <row r="70" spans="1:5" ht="15.75" thickBot="1" x14ac:dyDescent="0.3">
      <c r="B70" s="5"/>
      <c r="E70" s="5"/>
    </row>
    <row r="71" spans="1:5" ht="18.75" thickBot="1" x14ac:dyDescent="0.3">
      <c r="A71" s="47" t="s">
        <v>20</v>
      </c>
      <c r="B71" s="48"/>
      <c r="C71" s="48"/>
      <c r="D71" s="48"/>
      <c r="E71" s="49"/>
    </row>
    <row r="72" spans="1:5" ht="18" x14ac:dyDescent="0.25">
      <c r="A72" s="2" t="s">
        <v>5</v>
      </c>
      <c r="B72" s="6" t="s">
        <v>6</v>
      </c>
      <c r="C72" s="2" t="s">
        <v>7</v>
      </c>
      <c r="D72" s="2" t="s">
        <v>8</v>
      </c>
      <c r="E72" s="2" t="s">
        <v>9</v>
      </c>
    </row>
    <row r="73" spans="1:5" ht="18" x14ac:dyDescent="0.25">
      <c r="A73" s="32" t="str">
        <f>VLOOKUP(B73,'[1]LISTADO ATM'!$A$2:$C$822,3,0)</f>
        <v>DISTRITO NACIONAL</v>
      </c>
      <c r="B73" s="21">
        <v>577</v>
      </c>
      <c r="C73" s="24" t="str">
        <f>VLOOKUP(B73,'[1]LISTADO ATM'!$A$2:$B$822,2,0)</f>
        <v xml:space="preserve">ATM Olé Ave. Duarte </v>
      </c>
      <c r="D73" s="21" t="s">
        <v>18</v>
      </c>
      <c r="E73" s="26">
        <v>3335937938</v>
      </c>
    </row>
    <row r="74" spans="1:5" ht="18" x14ac:dyDescent="0.25">
      <c r="A74" s="32" t="str">
        <f>VLOOKUP(B74,'[1]LISTADO ATM'!$A$2:$C$822,3,0)</f>
        <v>DISTRITO NACIONAL</v>
      </c>
      <c r="B74" s="21">
        <v>981</v>
      </c>
      <c r="C74" s="24" t="str">
        <f>VLOOKUP(B74,'[1]LISTADO ATM'!$A$2:$B$822,2,0)</f>
        <v xml:space="preserve">ATM Edificio 911 </v>
      </c>
      <c r="D74" s="21" t="s">
        <v>18</v>
      </c>
      <c r="E74" s="26">
        <v>3335935214</v>
      </c>
    </row>
    <row r="75" spans="1:5" ht="18" x14ac:dyDescent="0.25">
      <c r="A75" s="32" t="str">
        <f>VLOOKUP(B75,'[1]LISTADO ATM'!$A$2:$C$822,3,0)</f>
        <v>DISTRITO NACIONAL</v>
      </c>
      <c r="B75" s="21">
        <v>391</v>
      </c>
      <c r="C75" s="24" t="str">
        <f>VLOOKUP(B75,'[1]LISTADO ATM'!$A$2:$B$822,2,0)</f>
        <v xml:space="preserve">ATM S/M Jumbo Luperón </v>
      </c>
      <c r="D75" s="21" t="s">
        <v>18</v>
      </c>
      <c r="E75" s="26">
        <v>3335935791</v>
      </c>
    </row>
    <row r="76" spans="1:5" ht="18" x14ac:dyDescent="0.25">
      <c r="A76" s="32" t="str">
        <f>VLOOKUP(B76,'[1]LISTADO ATM'!$A$2:$C$822,3,0)</f>
        <v>DISTRITO NACIONAL</v>
      </c>
      <c r="B76" s="21">
        <v>567</v>
      </c>
      <c r="C76" s="24" t="str">
        <f>VLOOKUP(B76,'[1]LISTADO ATM'!$A$2:$B$822,2,0)</f>
        <v xml:space="preserve">ATM Oficina Máximo Gómez </v>
      </c>
      <c r="D76" s="21" t="s">
        <v>18</v>
      </c>
      <c r="E76" s="26" t="s">
        <v>26</v>
      </c>
    </row>
    <row r="77" spans="1:5" ht="18" x14ac:dyDescent="0.25">
      <c r="A77" s="32" t="str">
        <f>VLOOKUP(B77,'[1]LISTADO ATM'!$A$2:$C$822,3,0)</f>
        <v>DISTRITO NACIONAL</v>
      </c>
      <c r="B77" s="21">
        <v>115</v>
      </c>
      <c r="C77" s="24" t="str">
        <f>VLOOKUP(B77,'[1]LISTADO ATM'!$A$2:$B$822,2,0)</f>
        <v xml:space="preserve">ATM Oficina Megacentro I </v>
      </c>
      <c r="D77" s="21" t="s">
        <v>18</v>
      </c>
      <c r="E77" s="26">
        <v>3335936279</v>
      </c>
    </row>
    <row r="78" spans="1:5" ht="18" x14ac:dyDescent="0.25">
      <c r="A78" s="32" t="str">
        <f>VLOOKUP(B78,'[1]LISTADO ATM'!$A$2:$C$822,3,0)</f>
        <v>NORTE</v>
      </c>
      <c r="B78" s="21">
        <v>903</v>
      </c>
      <c r="C78" s="24" t="str">
        <f>VLOOKUP(B78,'[1]LISTADO ATM'!$A$2:$B$822,2,0)</f>
        <v xml:space="preserve">ATM Oficina La Vega Real I </v>
      </c>
      <c r="D78" s="21" t="s">
        <v>18</v>
      </c>
      <c r="E78" s="26">
        <v>3335937251</v>
      </c>
    </row>
    <row r="79" spans="1:5" ht="18" x14ac:dyDescent="0.25">
      <c r="A79" s="32" t="str">
        <f>VLOOKUP(B79,'[1]LISTADO ATM'!$A$2:$C$822,3,0)</f>
        <v>DISTRITO NACIONAL</v>
      </c>
      <c r="B79" s="21">
        <v>696</v>
      </c>
      <c r="C79" s="24" t="str">
        <f>VLOOKUP(B79,'[1]LISTADO ATM'!$A$2:$B$822,2,0)</f>
        <v>ATM Olé Jacobo Majluta</v>
      </c>
      <c r="D79" s="21" t="s">
        <v>18</v>
      </c>
      <c r="E79" s="26">
        <v>3335937416</v>
      </c>
    </row>
    <row r="80" spans="1:5" ht="18" x14ac:dyDescent="0.25">
      <c r="A80" s="32" t="str">
        <f>VLOOKUP(B80,'[1]LISTADO ATM'!$A$2:$C$822,3,0)</f>
        <v>NORTE</v>
      </c>
      <c r="B80" s="21">
        <v>315</v>
      </c>
      <c r="C80" s="24" t="str">
        <f>VLOOKUP(B80,'[1]LISTADO ATM'!$A$2:$B$822,2,0)</f>
        <v xml:space="preserve">ATM Oficina Estrella Sadalá </v>
      </c>
      <c r="D80" s="21" t="s">
        <v>18</v>
      </c>
      <c r="E80" s="26">
        <v>3335937439</v>
      </c>
    </row>
    <row r="81" spans="1:5" ht="18" x14ac:dyDescent="0.25">
      <c r="A81" s="32" t="str">
        <f>VLOOKUP(B81,'[1]LISTADO ATM'!$A$2:$C$822,3,0)</f>
        <v>NORTE</v>
      </c>
      <c r="B81" s="21">
        <v>380</v>
      </c>
      <c r="C81" s="24" t="str">
        <f>VLOOKUP(B81,'[1]LISTADO ATM'!$A$2:$B$822,2,0)</f>
        <v xml:space="preserve">ATM Oficina Navarrete </v>
      </c>
      <c r="D81" s="21" t="s">
        <v>18</v>
      </c>
      <c r="E81" s="26">
        <v>3335937863</v>
      </c>
    </row>
    <row r="82" spans="1:5" ht="18" x14ac:dyDescent="0.25">
      <c r="A82" s="32" t="str">
        <f>VLOOKUP(B82,'[1]LISTADO ATM'!$A$2:$C$822,3,0)</f>
        <v>NORTE</v>
      </c>
      <c r="B82" s="21">
        <v>337</v>
      </c>
      <c r="C82" s="24" t="str">
        <f>VLOOKUP(B82,'[1]LISTADO ATM'!$A$2:$B$822,2,0)</f>
        <v>ATM S/M Cooperativa Moca</v>
      </c>
      <c r="D82" s="21" t="s">
        <v>18</v>
      </c>
      <c r="E82" s="26">
        <v>3335937893</v>
      </c>
    </row>
    <row r="83" spans="1:5" ht="18" x14ac:dyDescent="0.25">
      <c r="A83" s="32" t="str">
        <f>VLOOKUP(B83,'[1]LISTADO ATM'!$A$2:$C$822,3,0)</f>
        <v>DISTRITO NACIONAL</v>
      </c>
      <c r="B83" s="21">
        <v>420</v>
      </c>
      <c r="C83" s="24" t="str">
        <f>VLOOKUP(B83,'[1]LISTADO ATM'!$A$2:$B$822,2,0)</f>
        <v xml:space="preserve">ATM DGII Av. Lincoln </v>
      </c>
      <c r="D83" s="21" t="s">
        <v>18</v>
      </c>
      <c r="E83" s="26">
        <v>3335937903</v>
      </c>
    </row>
    <row r="84" spans="1:5" ht="18" x14ac:dyDescent="0.25">
      <c r="A84" s="32" t="str">
        <f>VLOOKUP(B84,'[1]LISTADO ATM'!$A$2:$C$822,3,0)</f>
        <v>NORTE</v>
      </c>
      <c r="B84" s="21">
        <v>500</v>
      </c>
      <c r="C84" s="24" t="str">
        <f>VLOOKUP(B84,'[1]LISTADO ATM'!$A$2:$B$822,2,0)</f>
        <v xml:space="preserve">ATM UNP Cutupú </v>
      </c>
      <c r="D84" s="21" t="s">
        <v>18</v>
      </c>
      <c r="E84" s="26" t="s">
        <v>32</v>
      </c>
    </row>
    <row r="85" spans="1:5" ht="18" x14ac:dyDescent="0.25">
      <c r="A85" s="32" t="str">
        <f>VLOOKUP(B85,'[1]LISTADO ATM'!$A$2:$C$822,3,0)</f>
        <v>NORTE</v>
      </c>
      <c r="B85" s="21">
        <v>808</v>
      </c>
      <c r="C85" s="24" t="str">
        <f>VLOOKUP(B85,'[1]LISTADO ATM'!$A$2:$B$822,2,0)</f>
        <v xml:space="preserve">ATM Oficina Castillo </v>
      </c>
      <c r="D85" s="21" t="s">
        <v>18</v>
      </c>
      <c r="E85" s="26">
        <v>3335937910</v>
      </c>
    </row>
    <row r="86" spans="1:5" ht="18" x14ac:dyDescent="0.25">
      <c r="A86" s="32" t="str">
        <f>VLOOKUP(B86,'[1]LISTADO ATM'!$A$2:$C$822,3,0)</f>
        <v>NORTE</v>
      </c>
      <c r="B86" s="21">
        <v>775</v>
      </c>
      <c r="C86" s="24" t="str">
        <f>VLOOKUP(B86,'[1]LISTADO ATM'!$A$2:$B$822,2,0)</f>
        <v xml:space="preserve">ATM S/M Lilo (Montecristi) </v>
      </c>
      <c r="D86" s="21" t="s">
        <v>18</v>
      </c>
      <c r="E86" s="26">
        <v>3335937591</v>
      </c>
    </row>
    <row r="87" spans="1:5" ht="18" x14ac:dyDescent="0.25">
      <c r="A87" s="32" t="str">
        <f>VLOOKUP(B87,'[1]LISTADO ATM'!$A$2:$C$822,3,0)</f>
        <v>ESTE</v>
      </c>
      <c r="B87" s="21">
        <v>293</v>
      </c>
      <c r="C87" s="24" t="str">
        <f>VLOOKUP(B87,'[1]LISTADO ATM'!$A$2:$B$822,2,0)</f>
        <v xml:space="preserve">ATM S/M Nueva Visión (San Pedro) </v>
      </c>
      <c r="D87" s="21" t="s">
        <v>18</v>
      </c>
      <c r="E87" s="26">
        <v>3335937934</v>
      </c>
    </row>
    <row r="88" spans="1:5" ht="18" x14ac:dyDescent="0.25">
      <c r="A88" s="32" t="str">
        <f>VLOOKUP(B88,'[1]LISTADO ATM'!$A$2:$C$822,3,0)</f>
        <v>DISTRITO NACIONAL</v>
      </c>
      <c r="B88" s="21">
        <v>655</v>
      </c>
      <c r="C88" s="24" t="str">
        <f>VLOOKUP(B88,'[1]LISTADO ATM'!$A$2:$B$822,2,0)</f>
        <v>ATM Farmacia Sandra</v>
      </c>
      <c r="D88" s="21" t="s">
        <v>18</v>
      </c>
      <c r="E88" s="26">
        <v>3335937939</v>
      </c>
    </row>
    <row r="89" spans="1:5" ht="18" x14ac:dyDescent="0.25">
      <c r="A89" s="32" t="str">
        <f>VLOOKUP(B89,'[1]LISTADO ATM'!$A$2:$C$822,3,0)</f>
        <v>DISTRITO NACIONAL</v>
      </c>
      <c r="B89" s="21">
        <v>785</v>
      </c>
      <c r="C89" s="24" t="str">
        <f>VLOOKUP(B89,'[1]LISTADO ATM'!$A$2:$B$822,2,0)</f>
        <v xml:space="preserve">ATM S/M Nacional Máximo Gómez </v>
      </c>
      <c r="D89" s="21" t="s">
        <v>18</v>
      </c>
      <c r="E89" s="26">
        <v>3335937944</v>
      </c>
    </row>
    <row r="90" spans="1:5" ht="18" x14ac:dyDescent="0.25">
      <c r="A90" s="25" t="s">
        <v>11</v>
      </c>
      <c r="B90" s="37">
        <f>COUNT(B73:B89)</f>
        <v>17</v>
      </c>
      <c r="C90" s="13"/>
      <c r="D90" s="13"/>
      <c r="E90" s="13"/>
    </row>
    <row r="91" spans="1:5" ht="15.75" thickBot="1" x14ac:dyDescent="0.3">
      <c r="B91" s="5"/>
      <c r="E91" s="5"/>
    </row>
    <row r="92" spans="1:5" ht="18" x14ac:dyDescent="0.25">
      <c r="A92" s="54" t="s">
        <v>13</v>
      </c>
      <c r="B92" s="55"/>
      <c r="C92" s="55"/>
      <c r="D92" s="55"/>
      <c r="E92" s="56"/>
    </row>
    <row r="93" spans="1:5" ht="18" x14ac:dyDescent="0.25">
      <c r="A93" s="2" t="s">
        <v>5</v>
      </c>
      <c r="B93" s="6" t="s">
        <v>6</v>
      </c>
      <c r="C93" s="4" t="s">
        <v>7</v>
      </c>
      <c r="D93" s="17" t="s">
        <v>8</v>
      </c>
      <c r="E93" s="17" t="s">
        <v>9</v>
      </c>
    </row>
    <row r="94" spans="1:5" ht="18" x14ac:dyDescent="0.25">
      <c r="A94" s="18" t="str">
        <f>VLOOKUP(B94,'[1]LISTADO ATM'!$A$2:$C$822,3,0)</f>
        <v>DISTRITO NACIONAL</v>
      </c>
      <c r="B94" s="21">
        <v>835</v>
      </c>
      <c r="C94" s="24" t="str">
        <f>VLOOKUP(B94,'[1]LISTADO ATM'!$A$2:$B$822,2,0)</f>
        <v xml:space="preserve">ATM UNP Megacentro </v>
      </c>
      <c r="D94" s="40" t="s">
        <v>23</v>
      </c>
      <c r="E94" s="26">
        <v>3335935844</v>
      </c>
    </row>
    <row r="95" spans="1:5" ht="18" x14ac:dyDescent="0.25">
      <c r="A95" s="18" t="str">
        <f>VLOOKUP(B95,'[1]LISTADO ATM'!$A$2:$C$822,3,0)</f>
        <v>DISTRITO NACIONAL</v>
      </c>
      <c r="B95" s="21">
        <v>326</v>
      </c>
      <c r="C95" s="24" t="str">
        <f>VLOOKUP(B95,'[1]LISTADO ATM'!$A$2:$B$822,2,0)</f>
        <v>ATM Autoservicio Jiménez Moya II</v>
      </c>
      <c r="D95" s="40" t="s">
        <v>23</v>
      </c>
      <c r="E95" s="26">
        <v>3335937541</v>
      </c>
    </row>
    <row r="96" spans="1:5" ht="18" x14ac:dyDescent="0.25">
      <c r="A96" s="18" t="str">
        <f>VLOOKUP(B96,'[1]LISTADO ATM'!$A$2:$C$822,3,0)</f>
        <v>DISTRITO NACIONAL</v>
      </c>
      <c r="B96" s="21">
        <v>85</v>
      </c>
      <c r="C96" s="24" t="str">
        <f>VLOOKUP(B96,'[1]LISTADO ATM'!$A$2:$B$822,2,0)</f>
        <v xml:space="preserve">ATM Oficina San Isidro (Fuerza Aérea) </v>
      </c>
      <c r="D96" s="40" t="s">
        <v>23</v>
      </c>
      <c r="E96" s="26">
        <v>3335937902</v>
      </c>
    </row>
    <row r="97" spans="1:5" ht="18" x14ac:dyDescent="0.25">
      <c r="A97" s="18" t="str">
        <f>VLOOKUP(B97,'[1]LISTADO ATM'!$A$2:$C$822,3,0)</f>
        <v>NORTE</v>
      </c>
      <c r="B97" s="21">
        <v>171</v>
      </c>
      <c r="C97" s="24" t="str">
        <f>VLOOKUP(B97,'[1]LISTADO ATM'!$A$2:$B$822,2,0)</f>
        <v xml:space="preserve">ATM Oficina Moca </v>
      </c>
      <c r="D97" s="40" t="s">
        <v>23</v>
      </c>
      <c r="E97" s="26">
        <v>3335937580</v>
      </c>
    </row>
    <row r="98" spans="1:5" ht="18" x14ac:dyDescent="0.25">
      <c r="A98" s="18" t="str">
        <f>VLOOKUP(B98,'[1]LISTADO ATM'!$A$2:$C$822,3,0)</f>
        <v>NORTE</v>
      </c>
      <c r="B98" s="21">
        <v>837</v>
      </c>
      <c r="C98" s="24" t="str">
        <f>VLOOKUP(B98,'[1]LISTADO ATM'!$A$2:$B$822,2,0)</f>
        <v>ATM Estación Next Canabacoa</v>
      </c>
      <c r="D98" s="41" t="s">
        <v>24</v>
      </c>
      <c r="E98" s="26">
        <v>3335937946</v>
      </c>
    </row>
    <row r="99" spans="1:5" ht="18" x14ac:dyDescent="0.25">
      <c r="A99" s="18" t="str">
        <f>VLOOKUP(B99,'[1]LISTADO ATM'!$A$2:$C$822,3,0)</f>
        <v>SUR</v>
      </c>
      <c r="B99" s="21">
        <v>50</v>
      </c>
      <c r="C99" s="24" t="str">
        <f>VLOOKUP(B99,'[1]LISTADO ATM'!$A$2:$B$822,2,0)</f>
        <v xml:space="preserve">ATM Oficina Padre Las Casas (Azua) </v>
      </c>
      <c r="D99" s="41" t="s">
        <v>24</v>
      </c>
      <c r="E99" s="26">
        <v>3335937909</v>
      </c>
    </row>
    <row r="100" spans="1:5" ht="18" x14ac:dyDescent="0.25">
      <c r="A100" s="18" t="str">
        <f>VLOOKUP(B100,'[1]LISTADO ATM'!$A$2:$C$822,3,0)</f>
        <v>NORTE</v>
      </c>
      <c r="B100" s="21">
        <v>292</v>
      </c>
      <c r="C100" s="24" t="str">
        <f>VLOOKUP(B100,'[1]LISTADO ATM'!$A$2:$B$822,2,0)</f>
        <v xml:space="preserve">ATM UNP Castañuelas (Montecristi) </v>
      </c>
      <c r="D100" s="41" t="s">
        <v>24</v>
      </c>
      <c r="E100" s="26">
        <v>3335937911</v>
      </c>
    </row>
    <row r="101" spans="1:5" ht="18" x14ac:dyDescent="0.25">
      <c r="A101" s="18" t="str">
        <f>VLOOKUP(B101,'[1]LISTADO ATM'!$A$2:$C$822,3,0)</f>
        <v>NORTE</v>
      </c>
      <c r="B101" s="21">
        <v>497</v>
      </c>
      <c r="C101" s="24" t="str">
        <f>VLOOKUP(B101,'[1]LISTADO ATM'!$A$2:$B$822,2,0)</f>
        <v>ATM Ofic. El Portal ll (Santiago)</v>
      </c>
      <c r="D101" s="41" t="s">
        <v>24</v>
      </c>
      <c r="E101" s="26">
        <v>3335937757</v>
      </c>
    </row>
    <row r="102" spans="1:5" ht="18" x14ac:dyDescent="0.25">
      <c r="A102" s="18" t="str">
        <f>VLOOKUP(B102,'[1]LISTADO ATM'!$A$2:$C$822,3,0)</f>
        <v>NORTE</v>
      </c>
      <c r="B102" s="21">
        <v>388</v>
      </c>
      <c r="C102" s="24" t="str">
        <f>VLOOKUP(B102,'[1]LISTADO ATM'!$A$2:$B$822,2,0)</f>
        <v xml:space="preserve">ATM Multicentro La Sirena Puerto Plata </v>
      </c>
      <c r="D102" s="41" t="s">
        <v>24</v>
      </c>
      <c r="E102" s="26">
        <v>3335937731</v>
      </c>
    </row>
    <row r="103" spans="1:5" ht="18" x14ac:dyDescent="0.25">
      <c r="A103" s="18" t="str">
        <f>VLOOKUP(B103,'[1]LISTADO ATM'!$A$2:$C$822,3,0)</f>
        <v>NORTE</v>
      </c>
      <c r="B103" s="21">
        <v>299</v>
      </c>
      <c r="C103" s="24" t="str">
        <f>VLOOKUP(B103,'[1]LISTADO ATM'!$A$2:$B$822,2,0)</f>
        <v xml:space="preserve">ATM S/M Aprezio Cotui </v>
      </c>
      <c r="D103" s="41" t="s">
        <v>24</v>
      </c>
      <c r="E103" s="26">
        <v>3335937935</v>
      </c>
    </row>
    <row r="104" spans="1:5" ht="18" x14ac:dyDescent="0.25">
      <c r="A104" s="25" t="s">
        <v>11</v>
      </c>
      <c r="B104" s="37">
        <f>COUNT(B94:B103)</f>
        <v>10</v>
      </c>
      <c r="C104" s="13"/>
      <c r="D104" s="16"/>
      <c r="E104" s="16"/>
    </row>
    <row r="105" spans="1:5" ht="15.75" thickBot="1" x14ac:dyDescent="0.3">
      <c r="B105" s="5"/>
      <c r="E105" s="5"/>
    </row>
    <row r="106" spans="1:5" ht="18.75" thickBot="1" x14ac:dyDescent="0.3">
      <c r="A106" s="52" t="s">
        <v>12</v>
      </c>
      <c r="B106" s="53"/>
      <c r="C106" t="s">
        <v>17</v>
      </c>
      <c r="D106" s="5"/>
      <c r="E106" s="5"/>
    </row>
    <row r="107" spans="1:5" ht="18.75" thickBot="1" x14ac:dyDescent="0.3">
      <c r="A107" s="33">
        <f>+B69+B90+B104</f>
        <v>77</v>
      </c>
      <c r="B107" s="39"/>
    </row>
    <row r="108" spans="1:5" ht="15.75" thickBot="1" x14ac:dyDescent="0.3">
      <c r="B108" s="5"/>
      <c r="E108" s="5"/>
    </row>
    <row r="109" spans="1:5" ht="18.75" thickBot="1" x14ac:dyDescent="0.3">
      <c r="A109" s="47" t="s">
        <v>15</v>
      </c>
      <c r="B109" s="48"/>
      <c r="C109" s="48"/>
      <c r="D109" s="48"/>
      <c r="E109" s="49"/>
    </row>
    <row r="110" spans="1:5" ht="18" x14ac:dyDescent="0.25">
      <c r="A110" s="6" t="s">
        <v>5</v>
      </c>
      <c r="B110" s="6" t="s">
        <v>6</v>
      </c>
      <c r="C110" s="4" t="s">
        <v>7</v>
      </c>
      <c r="D110" s="50" t="s">
        <v>8</v>
      </c>
      <c r="E110" s="51"/>
    </row>
    <row r="111" spans="1:5" ht="18" x14ac:dyDescent="0.25">
      <c r="A111" s="21" t="str">
        <f>VLOOKUP(B111,'[1]LISTADO ATM'!$A$2:$C$822,3,0)</f>
        <v>DISTRITO NACIONAL</v>
      </c>
      <c r="B111" s="36">
        <v>784</v>
      </c>
      <c r="C111" s="21" t="str">
        <f>VLOOKUP(B111,'[1]LISTADO ATM'!$A$2:$B$822,2,0)</f>
        <v xml:space="preserve">ATM Tribunal Superior Electoral </v>
      </c>
      <c r="D111" s="42" t="s">
        <v>21</v>
      </c>
      <c r="E111" s="43"/>
    </row>
    <row r="112" spans="1:5" ht="18" x14ac:dyDescent="0.25">
      <c r="A112" s="21" t="str">
        <f>VLOOKUP(B112,'[1]LISTADO ATM'!$A$2:$C$822,3,0)</f>
        <v>DISTRITO NACIONAL</v>
      </c>
      <c r="B112" s="36">
        <v>535</v>
      </c>
      <c r="C112" s="21" t="str">
        <f>VLOOKUP(B112,'[1]LISTADO ATM'!$A$2:$B$822,2,0)</f>
        <v xml:space="preserve">ATM Autoservicio Torre III </v>
      </c>
      <c r="D112" s="42" t="s">
        <v>21</v>
      </c>
      <c r="E112" s="43"/>
    </row>
    <row r="113" spans="1:5" ht="18" x14ac:dyDescent="0.25">
      <c r="A113" s="21" t="str">
        <f>VLOOKUP(B113,'[1]LISTADO ATM'!$A$2:$C$822,3,0)</f>
        <v>NORTE</v>
      </c>
      <c r="B113" s="36">
        <v>63</v>
      </c>
      <c r="C113" s="21" t="str">
        <f>VLOOKUP(B113,'[1]LISTADO ATM'!$A$2:$B$822,2,0)</f>
        <v xml:space="preserve">ATM Oficina Villa Vásquez (Montecristi) </v>
      </c>
      <c r="D113" s="42" t="s">
        <v>21</v>
      </c>
      <c r="E113" s="43"/>
    </row>
    <row r="114" spans="1:5" ht="18" x14ac:dyDescent="0.25">
      <c r="A114" s="21" t="str">
        <f>VLOOKUP(B114,'[1]LISTADO ATM'!$A$2:$C$822,3,0)</f>
        <v>DISTRITO NACIONAL</v>
      </c>
      <c r="B114" s="36">
        <v>561</v>
      </c>
      <c r="C114" s="21" t="str">
        <f>VLOOKUP(B114,'[1]LISTADO ATM'!$A$2:$B$822,2,0)</f>
        <v xml:space="preserve">ATM Comando Regional P.N. S.D. Este </v>
      </c>
      <c r="D114" s="42" t="s">
        <v>25</v>
      </c>
      <c r="E114" s="43"/>
    </row>
    <row r="115" spans="1:5" ht="18" x14ac:dyDescent="0.25">
      <c r="A115" s="21" t="str">
        <f>VLOOKUP(B115,'[1]LISTADO ATM'!$A$2:$C$822,3,0)</f>
        <v>NORTE</v>
      </c>
      <c r="B115" s="36">
        <v>741</v>
      </c>
      <c r="C115" s="21" t="str">
        <f>VLOOKUP(B115,'[1]LISTADO ATM'!$A$2:$B$822,2,0)</f>
        <v>ATM CURNE UASD San Francisco de Macorís</v>
      </c>
      <c r="D115" s="42" t="s">
        <v>21</v>
      </c>
      <c r="E115" s="43"/>
    </row>
    <row r="116" spans="1:5" ht="18" x14ac:dyDescent="0.25">
      <c r="A116" s="21" t="str">
        <f>VLOOKUP(B116,'[1]LISTADO ATM'!$A$2:$C$822,3,0)</f>
        <v>DISTRITO NACIONAL</v>
      </c>
      <c r="B116" s="36">
        <v>618</v>
      </c>
      <c r="C116" s="21" t="str">
        <f>VLOOKUP(B116,'[1]LISTADO ATM'!$A$2:$B$822,2,0)</f>
        <v xml:space="preserve">ATM Bienes Nacionales </v>
      </c>
      <c r="D116" s="42" t="s">
        <v>21</v>
      </c>
      <c r="E116" s="43"/>
    </row>
    <row r="117" spans="1:5" ht="18" x14ac:dyDescent="0.25">
      <c r="A117" s="21" t="str">
        <f>VLOOKUP(B117,'[1]LISTADO ATM'!$A$2:$C$822,3,0)</f>
        <v>NORTE</v>
      </c>
      <c r="B117" s="36">
        <v>172</v>
      </c>
      <c r="C117" s="21" t="str">
        <f>VLOOKUP(B117,'[1]LISTADO ATM'!$A$2:$B$822,2,0)</f>
        <v xml:space="preserve">ATM UNP Guaucí </v>
      </c>
      <c r="D117" s="42" t="s">
        <v>21</v>
      </c>
      <c r="E117" s="43"/>
    </row>
    <row r="118" spans="1:5" ht="18" x14ac:dyDescent="0.25">
      <c r="A118" s="21" t="str">
        <f>VLOOKUP(B118,'[1]LISTADO ATM'!$A$2:$C$822,3,0)</f>
        <v>ESTE</v>
      </c>
      <c r="B118" s="36">
        <v>188</v>
      </c>
      <c r="C118" s="21" t="str">
        <f>VLOOKUP(B118,'[1]LISTADO ATM'!$A$2:$B$822,2,0)</f>
        <v xml:space="preserve">ATM UNP Miches </v>
      </c>
      <c r="D118" s="42" t="s">
        <v>25</v>
      </c>
      <c r="E118" s="43"/>
    </row>
    <row r="119" spans="1:5" ht="18" x14ac:dyDescent="0.25">
      <c r="A119" s="21" t="str">
        <f>VLOOKUP(B119,'[1]LISTADO ATM'!$A$2:$C$822,3,0)</f>
        <v>SUR</v>
      </c>
      <c r="B119" s="36">
        <v>870</v>
      </c>
      <c r="C119" s="21" t="str">
        <f>VLOOKUP(B119,'[1]LISTADO ATM'!$A$2:$B$822,2,0)</f>
        <v xml:space="preserve">ATM Willbes Dominicana (Barahona) </v>
      </c>
      <c r="D119" s="42" t="s">
        <v>21</v>
      </c>
      <c r="E119" s="43"/>
    </row>
    <row r="120" spans="1:5" ht="18" x14ac:dyDescent="0.25">
      <c r="A120" s="21" t="str">
        <f>VLOOKUP(B120,'[1]LISTADO ATM'!$A$2:$C$822,3,0)</f>
        <v>NORTE</v>
      </c>
      <c r="B120" s="36">
        <v>395</v>
      </c>
      <c r="C120" s="21" t="str">
        <f>VLOOKUP(B120,'[1]LISTADO ATM'!$A$2:$B$822,2,0)</f>
        <v xml:space="preserve">ATM UNP Sabana Iglesia </v>
      </c>
      <c r="D120" s="42" t="s">
        <v>25</v>
      </c>
      <c r="E120" s="43"/>
    </row>
    <row r="121" spans="1:5" ht="18" x14ac:dyDescent="0.25">
      <c r="A121" s="21" t="str">
        <f>VLOOKUP(B121,'[1]LISTADO ATM'!$A$2:$C$822,3,0)</f>
        <v>DISTRITO NACIONAL</v>
      </c>
      <c r="B121" s="36">
        <v>12</v>
      </c>
      <c r="C121" s="21" t="str">
        <f>VLOOKUP(B121,'[1]LISTADO ATM'!$A$2:$B$822,2,0)</f>
        <v xml:space="preserve">ATM Comercial Ganadera (San Isidro) </v>
      </c>
      <c r="D121" s="42" t="s">
        <v>21</v>
      </c>
      <c r="E121" s="43"/>
    </row>
    <row r="122" spans="1:5" ht="18" x14ac:dyDescent="0.25">
      <c r="A122" s="21" t="str">
        <f>VLOOKUP(B122,'[1]LISTADO ATM'!$A$2:$C$822,3,0)</f>
        <v>DISTRITO NACIONAL</v>
      </c>
      <c r="B122" s="36">
        <v>14</v>
      </c>
      <c r="C122" s="21" t="str">
        <f>VLOOKUP(B122,'[1]LISTADO ATM'!$A$2:$B$822,2,0)</f>
        <v xml:space="preserve">ATM Oficina Aeropuerto Las Américas I </v>
      </c>
      <c r="D122" s="42" t="s">
        <v>21</v>
      </c>
      <c r="E122" s="43"/>
    </row>
    <row r="123" spans="1:5" ht="18" x14ac:dyDescent="0.25">
      <c r="A123" s="21" t="str">
        <f>VLOOKUP(B123,'[1]LISTADO ATM'!$A$2:$C$822,3,0)</f>
        <v>NORTE</v>
      </c>
      <c r="B123" s="36">
        <v>136</v>
      </c>
      <c r="C123" s="21" t="str">
        <f>VLOOKUP(B123,'[1]LISTADO ATM'!$A$2:$B$822,2,0)</f>
        <v>ATM S/M Xtra (Santiago)</v>
      </c>
      <c r="D123" s="42" t="s">
        <v>21</v>
      </c>
      <c r="E123" s="43"/>
    </row>
    <row r="124" spans="1:5" ht="18" x14ac:dyDescent="0.25">
      <c r="A124" s="21" t="str">
        <f>VLOOKUP(B124,'[1]LISTADO ATM'!$A$2:$C$822,3,0)</f>
        <v>DISTRITO NACIONAL</v>
      </c>
      <c r="B124" s="36">
        <v>160</v>
      </c>
      <c r="C124" s="21" t="str">
        <f>VLOOKUP(B124,'[1]LISTADO ATM'!$A$2:$B$822,2,0)</f>
        <v xml:space="preserve">ATM Oficina Herrera </v>
      </c>
      <c r="D124" s="42" t="s">
        <v>25</v>
      </c>
      <c r="E124" s="43"/>
    </row>
    <row r="125" spans="1:5" ht="18" x14ac:dyDescent="0.25">
      <c r="A125" s="21" t="str">
        <f>VLOOKUP(B125,'[1]LISTADO ATM'!$A$2:$C$822,3,0)</f>
        <v>DISTRITO NACIONAL</v>
      </c>
      <c r="B125" s="36">
        <v>192</v>
      </c>
      <c r="C125" s="21" t="str">
        <f>VLOOKUP(B125,'[1]LISTADO ATM'!$A$2:$B$822,2,0)</f>
        <v xml:space="preserve">ATM Autobanco Luperón II </v>
      </c>
      <c r="D125" s="42" t="s">
        <v>25</v>
      </c>
      <c r="E125" s="43"/>
    </row>
    <row r="126" spans="1:5" ht="18" x14ac:dyDescent="0.25">
      <c r="A126" s="21" t="str">
        <f>VLOOKUP(B126,'[1]LISTADO ATM'!$A$2:$C$822,3,0)</f>
        <v>ESTE</v>
      </c>
      <c r="B126" s="36">
        <v>217</v>
      </c>
      <c r="C126" s="21" t="str">
        <f>VLOOKUP(B126,'[1]LISTADO ATM'!$A$2:$B$822,2,0)</f>
        <v xml:space="preserve">ATM Oficina Bávaro </v>
      </c>
      <c r="D126" s="42" t="s">
        <v>21</v>
      </c>
      <c r="E126" s="43"/>
    </row>
    <row r="127" spans="1:5" ht="18" x14ac:dyDescent="0.25">
      <c r="A127" s="21" t="str">
        <f>VLOOKUP(B127,'[1]LISTADO ATM'!$A$2:$C$822,3,0)</f>
        <v>ESTE</v>
      </c>
      <c r="B127" s="36">
        <v>294</v>
      </c>
      <c r="C127" s="21" t="str">
        <f>VLOOKUP(B127,'[1]LISTADO ATM'!$A$2:$B$822,2,0)</f>
        <v xml:space="preserve">ATM Plaza Zaglul San Pedro II </v>
      </c>
      <c r="D127" s="42" t="s">
        <v>21</v>
      </c>
      <c r="E127" s="43"/>
    </row>
    <row r="128" spans="1:5" ht="18" x14ac:dyDescent="0.25">
      <c r="A128" s="21" t="str">
        <f>VLOOKUP(B128,'[1]LISTADO ATM'!$A$2:$C$822,3,0)</f>
        <v>SUR</v>
      </c>
      <c r="B128" s="36">
        <v>296</v>
      </c>
      <c r="C128" s="21" t="str">
        <f>VLOOKUP(B128,'[1]LISTADO ATM'!$A$2:$B$822,2,0)</f>
        <v>ATM Estación BANICOMB (Baní)  ECO Petroleo</v>
      </c>
      <c r="D128" s="42" t="s">
        <v>21</v>
      </c>
      <c r="E128" s="43"/>
    </row>
    <row r="129" spans="1:5" ht="18" x14ac:dyDescent="0.25">
      <c r="A129" s="21" t="str">
        <f>VLOOKUP(B129,'[1]LISTADO ATM'!$A$2:$C$822,3,0)</f>
        <v>NORTE</v>
      </c>
      <c r="B129" s="36">
        <v>299</v>
      </c>
      <c r="C129" s="21" t="str">
        <f>VLOOKUP(B129,'[1]LISTADO ATM'!$A$2:$B$822,2,0)</f>
        <v xml:space="preserve">ATM S/M Aprezio Cotui </v>
      </c>
      <c r="D129" s="42" t="s">
        <v>21</v>
      </c>
      <c r="E129" s="43"/>
    </row>
    <row r="130" spans="1:5" ht="18" x14ac:dyDescent="0.25">
      <c r="A130" s="21" t="str">
        <f>VLOOKUP(B130,'[1]LISTADO ATM'!$A$2:$C$822,3,0)</f>
        <v>NORTE</v>
      </c>
      <c r="B130" s="36">
        <v>357</v>
      </c>
      <c r="C130" s="21" t="str">
        <f>VLOOKUP(B130,'[1]LISTADO ATM'!$A$2:$B$822,2,0)</f>
        <v xml:space="preserve">ATM Universidad Nacional Evangélica (Santiago) </v>
      </c>
      <c r="D130" s="42" t="s">
        <v>21</v>
      </c>
      <c r="E130" s="43"/>
    </row>
    <row r="131" spans="1:5" ht="18" x14ac:dyDescent="0.25">
      <c r="A131" s="21" t="str">
        <f>VLOOKUP(B131,'[1]LISTADO ATM'!$A$2:$C$822,3,0)</f>
        <v>ESTE</v>
      </c>
      <c r="B131" s="36">
        <v>385</v>
      </c>
      <c r="C131" s="21" t="str">
        <f>VLOOKUP(B131,'[1]LISTADO ATM'!$A$2:$B$822,2,0)</f>
        <v xml:space="preserve">ATM Plaza Verón I </v>
      </c>
      <c r="D131" s="42" t="s">
        <v>21</v>
      </c>
      <c r="E131" s="43"/>
    </row>
    <row r="132" spans="1:5" ht="18" x14ac:dyDescent="0.25">
      <c r="A132" s="21" t="str">
        <f>VLOOKUP(B132,'[1]LISTADO ATM'!$A$2:$C$822,3,0)</f>
        <v>DISTRITO NACIONAL</v>
      </c>
      <c r="B132" s="36">
        <v>408</v>
      </c>
      <c r="C132" s="21" t="str">
        <f>VLOOKUP(B132,'[1]LISTADO ATM'!$A$2:$B$822,2,0)</f>
        <v xml:space="preserve">ATM Autobanco Las Palmas de Herrera </v>
      </c>
      <c r="D132" s="42" t="s">
        <v>21</v>
      </c>
      <c r="E132" s="43"/>
    </row>
    <row r="133" spans="1:5" ht="18" x14ac:dyDescent="0.25">
      <c r="A133" s="21" t="str">
        <f>VLOOKUP(B133,'[1]LISTADO ATM'!$A$2:$C$822,3,0)</f>
        <v>ESTE</v>
      </c>
      <c r="B133" s="36">
        <v>495</v>
      </c>
      <c r="C133" s="21" t="str">
        <f>VLOOKUP(B133,'[1]LISTADO ATM'!$A$2:$B$822,2,0)</f>
        <v>ATM Cemento PANAM</v>
      </c>
      <c r="D133" s="42" t="s">
        <v>25</v>
      </c>
      <c r="E133" s="43"/>
    </row>
    <row r="134" spans="1:5" ht="18" x14ac:dyDescent="0.25">
      <c r="A134" s="21" t="str">
        <f>VLOOKUP(B134,'[1]LISTADO ATM'!$A$2:$C$822,3,0)</f>
        <v>NORTE</v>
      </c>
      <c r="B134" s="36">
        <v>511</v>
      </c>
      <c r="C134" s="21" t="str">
        <f>VLOOKUP(B134,'[1]LISTADO ATM'!$A$2:$B$822,2,0)</f>
        <v xml:space="preserve">ATM UNP Río San Juan (Nagua) </v>
      </c>
      <c r="D134" s="42" t="s">
        <v>33</v>
      </c>
      <c r="E134" s="43"/>
    </row>
    <row r="135" spans="1:5" ht="18" x14ac:dyDescent="0.25">
      <c r="A135" s="21" t="str">
        <f>VLOOKUP(B135,'[1]LISTADO ATM'!$A$2:$C$822,3,0)</f>
        <v>DISTRITO NACIONAL</v>
      </c>
      <c r="B135" s="36">
        <v>527</v>
      </c>
      <c r="C135" s="21" t="str">
        <f>VLOOKUP(B135,'[1]LISTADO ATM'!$A$2:$B$822,2,0)</f>
        <v>ATM Oficina Zona Oriental II</v>
      </c>
      <c r="D135" s="42" t="s">
        <v>21</v>
      </c>
      <c r="E135" s="43"/>
    </row>
    <row r="136" spans="1:5" ht="18" x14ac:dyDescent="0.25">
      <c r="A136" s="21" t="str">
        <f>VLOOKUP(B136,'[1]LISTADO ATM'!$A$2:$C$822,3,0)</f>
        <v>DISTRITO NACIONAL</v>
      </c>
      <c r="B136" s="36">
        <v>551</v>
      </c>
      <c r="C136" s="21" t="str">
        <f>VLOOKUP(B136,'[1]LISTADO ATM'!$A$2:$B$822,2,0)</f>
        <v xml:space="preserve">ATM Oficina Padre Castellanos </v>
      </c>
      <c r="D136" s="42" t="s">
        <v>21</v>
      </c>
      <c r="E136" s="43"/>
    </row>
    <row r="137" spans="1:5" ht="18" x14ac:dyDescent="0.25">
      <c r="A137" s="21" t="str">
        <f>VLOOKUP(B137,'[1]LISTADO ATM'!$A$2:$C$822,3,0)</f>
        <v>DISTRITO NACIONAL</v>
      </c>
      <c r="B137" s="36">
        <v>557</v>
      </c>
      <c r="C137" s="21" t="str">
        <f>VLOOKUP(B137,'[1]LISTADO ATM'!$A$2:$B$822,2,0)</f>
        <v xml:space="preserve">ATM Multicentro La Sirena Ave. Mella </v>
      </c>
      <c r="D137" s="42" t="s">
        <v>25</v>
      </c>
      <c r="E137" s="43"/>
    </row>
    <row r="138" spans="1:5" ht="18" x14ac:dyDescent="0.25">
      <c r="A138" s="21" t="str">
        <f>VLOOKUP(B138,'[1]LISTADO ATM'!$A$2:$C$822,3,0)</f>
        <v>ESTE</v>
      </c>
      <c r="B138" s="36">
        <v>612</v>
      </c>
      <c r="C138" s="21" t="str">
        <f>VLOOKUP(B138,'[1]LISTADO ATM'!$A$2:$B$822,2,0)</f>
        <v xml:space="preserve">ATM Plaza Orense (La Romana) </v>
      </c>
      <c r="D138" s="42" t="s">
        <v>21</v>
      </c>
      <c r="E138" s="43"/>
    </row>
    <row r="139" spans="1:5" ht="18" x14ac:dyDescent="0.25">
      <c r="A139" s="21" t="str">
        <f>VLOOKUP(B139,'[1]LISTADO ATM'!$A$2:$C$822,3,0)</f>
        <v>NORTE</v>
      </c>
      <c r="B139" s="36">
        <v>649</v>
      </c>
      <c r="C139" s="21" t="str">
        <f>VLOOKUP(B139,'[1]LISTADO ATM'!$A$2:$B$822,2,0)</f>
        <v xml:space="preserve">ATM Oficina Galería 56 (San Francisco de Macorís) </v>
      </c>
      <c r="D139" s="42" t="s">
        <v>21</v>
      </c>
      <c r="E139" s="43"/>
    </row>
    <row r="140" spans="1:5" ht="18" x14ac:dyDescent="0.25">
      <c r="A140" s="21" t="str">
        <f>VLOOKUP(B140,'[1]LISTADO ATM'!$A$2:$C$822,3,0)</f>
        <v>ESTE</v>
      </c>
      <c r="B140" s="36">
        <v>651</v>
      </c>
      <c r="C140" s="21" t="str">
        <f>VLOOKUP(B140,'[1]LISTADO ATM'!$A$2:$B$822,2,0)</f>
        <v>ATM Eco Petroleo Romana</v>
      </c>
      <c r="D140" s="42" t="s">
        <v>21</v>
      </c>
      <c r="E140" s="43"/>
    </row>
    <row r="141" spans="1:5" ht="18" x14ac:dyDescent="0.25">
      <c r="A141" s="21" t="str">
        <f>VLOOKUP(B141,'[1]LISTADO ATM'!$A$2:$C$822,3,0)</f>
        <v>NORTE</v>
      </c>
      <c r="B141" s="36">
        <v>689</v>
      </c>
      <c r="C141" s="21" t="str">
        <f>VLOOKUP(B141,'[1]LISTADO ATM'!$A$2:$B$822,2,0)</f>
        <v>ATM Eco Petroleo Villa Gonzalez</v>
      </c>
      <c r="D141" s="42" t="s">
        <v>25</v>
      </c>
      <c r="E141" s="43"/>
    </row>
    <row r="142" spans="1:5" ht="18" x14ac:dyDescent="0.25">
      <c r="A142" s="21" t="str">
        <f>VLOOKUP(B142,'[1]LISTADO ATM'!$A$2:$C$822,3,0)</f>
        <v>DISTRITO NACIONAL</v>
      </c>
      <c r="B142" s="36">
        <v>713</v>
      </c>
      <c r="C142" s="21" t="str">
        <f>VLOOKUP(B142,'[1]LISTADO ATM'!$A$2:$B$822,2,0)</f>
        <v xml:space="preserve">ATM Oficina Las Américas </v>
      </c>
      <c r="D142" s="42" t="s">
        <v>21</v>
      </c>
      <c r="E142" s="43"/>
    </row>
    <row r="143" spans="1:5" ht="18" x14ac:dyDescent="0.25">
      <c r="A143" s="21" t="str">
        <f>VLOOKUP(B143,'[1]LISTADO ATM'!$A$2:$C$822,3,0)</f>
        <v>DISTRITO NACIONAL</v>
      </c>
      <c r="B143" s="36">
        <v>715</v>
      </c>
      <c r="C143" s="21" t="str">
        <f>VLOOKUP(B143,'[1]LISTADO ATM'!$A$2:$B$822,2,0)</f>
        <v xml:space="preserve">ATM Oficina 27 de Febrero (Lobby) </v>
      </c>
      <c r="D143" s="42" t="s">
        <v>21</v>
      </c>
      <c r="E143" s="43"/>
    </row>
    <row r="144" spans="1:5" ht="18" x14ac:dyDescent="0.25">
      <c r="A144" s="21" t="str">
        <f>VLOOKUP(B144,'[1]LISTADO ATM'!$A$2:$C$822,3,0)</f>
        <v>SUR</v>
      </c>
      <c r="B144" s="36">
        <v>730</v>
      </c>
      <c r="C144" s="21" t="str">
        <f>VLOOKUP(B144,'[1]LISTADO ATM'!$A$2:$B$822,2,0)</f>
        <v xml:space="preserve">ATM Palacio de Justicia Barahona </v>
      </c>
      <c r="D144" s="42" t="s">
        <v>21</v>
      </c>
      <c r="E144" s="43"/>
    </row>
    <row r="145" spans="1:5" ht="18" x14ac:dyDescent="0.25">
      <c r="A145" s="21" t="str">
        <f>VLOOKUP(B145,'[1]LISTADO ATM'!$A$2:$C$822,3,0)</f>
        <v>DISTRITO NACIONAL</v>
      </c>
      <c r="B145" s="36">
        <v>791</v>
      </c>
      <c r="C145" s="21" t="str">
        <f>VLOOKUP(B145,'[1]LISTADO ATM'!$A$2:$B$822,2,0)</f>
        <v xml:space="preserve">ATM Oficina Sans Soucí </v>
      </c>
      <c r="D145" s="42" t="s">
        <v>21</v>
      </c>
      <c r="E145" s="43"/>
    </row>
    <row r="146" spans="1:5" ht="18" x14ac:dyDescent="0.25">
      <c r="A146" s="21" t="str">
        <f>VLOOKUP(B146,'[1]LISTADO ATM'!$A$2:$C$822,3,0)</f>
        <v>ESTE</v>
      </c>
      <c r="B146" s="36">
        <v>824</v>
      </c>
      <c r="C146" s="21" t="str">
        <f>VLOOKUP(B146,'[1]LISTADO ATM'!$A$2:$B$822,2,0)</f>
        <v xml:space="preserve">ATM Multiplaza (Higuey) </v>
      </c>
      <c r="D146" s="42" t="s">
        <v>21</v>
      </c>
      <c r="E146" s="43"/>
    </row>
    <row r="147" spans="1:5" ht="18" x14ac:dyDescent="0.25">
      <c r="A147" s="21" t="str">
        <f>VLOOKUP(B147,'[1]LISTADO ATM'!$A$2:$C$822,3,0)</f>
        <v>NORTE</v>
      </c>
      <c r="B147" s="36">
        <v>837</v>
      </c>
      <c r="C147" s="21" t="str">
        <f>VLOOKUP(B147,'[1]LISTADO ATM'!$A$2:$B$822,2,0)</f>
        <v>ATM Estación Next Canabacoa</v>
      </c>
      <c r="D147" s="42" t="s">
        <v>21</v>
      </c>
      <c r="E147" s="43"/>
    </row>
    <row r="148" spans="1:5" ht="18" x14ac:dyDescent="0.25">
      <c r="A148" s="21" t="str">
        <f>VLOOKUP(B148,'[1]LISTADO ATM'!$A$2:$C$822,3,0)</f>
        <v>NORTE</v>
      </c>
      <c r="B148" s="36">
        <v>851</v>
      </c>
      <c r="C148" s="21" t="str">
        <f>VLOOKUP(B148,'[1]LISTADO ATM'!$A$2:$B$822,2,0)</f>
        <v xml:space="preserve">ATM Hospital Vinicio Calventi </v>
      </c>
      <c r="D148" s="42" t="s">
        <v>21</v>
      </c>
      <c r="E148" s="43"/>
    </row>
    <row r="149" spans="1:5" ht="18" x14ac:dyDescent="0.25">
      <c r="A149" s="21" t="str">
        <f>VLOOKUP(B149,'[1]LISTADO ATM'!$A$2:$C$822,3,0)</f>
        <v>NORTE</v>
      </c>
      <c r="B149" s="36">
        <v>862</v>
      </c>
      <c r="C149" s="21" t="str">
        <f>VLOOKUP(B149,'[1]LISTADO ATM'!$A$2:$B$822,2,0)</f>
        <v xml:space="preserve">ATM S/M Doble A (Sabaneta) </v>
      </c>
      <c r="D149" s="42" t="s">
        <v>21</v>
      </c>
      <c r="E149" s="43"/>
    </row>
    <row r="150" spans="1:5" ht="18" x14ac:dyDescent="0.25">
      <c r="A150" s="21" t="str">
        <f>VLOOKUP(B150,'[1]LISTADO ATM'!$A$2:$C$822,3,0)</f>
        <v>NORTE</v>
      </c>
      <c r="B150" s="36">
        <v>869</v>
      </c>
      <c r="C150" s="21" t="str">
        <f>VLOOKUP(B150,'[1]LISTADO ATM'!$A$2:$B$822,2,0)</f>
        <v xml:space="preserve">ATM Estación Isla La Cueva (Cotuí) </v>
      </c>
      <c r="D150" s="42" t="s">
        <v>25</v>
      </c>
      <c r="E150" s="43"/>
    </row>
    <row r="151" spans="1:5" ht="18" x14ac:dyDescent="0.25">
      <c r="A151" s="21" t="str">
        <f>VLOOKUP(B151,'[1]LISTADO ATM'!$A$2:$C$822,3,0)</f>
        <v>NORTE</v>
      </c>
      <c r="B151" s="36">
        <v>888</v>
      </c>
      <c r="C151" s="21" t="str">
        <f>VLOOKUP(B151,'[1]LISTADO ATM'!$A$2:$B$822,2,0)</f>
        <v>ATM Oficina galeria 56 II (SFM)</v>
      </c>
      <c r="D151" s="42" t="s">
        <v>25</v>
      </c>
      <c r="E151" s="43"/>
    </row>
    <row r="152" spans="1:5" ht="18" x14ac:dyDescent="0.25">
      <c r="A152" s="21" t="str">
        <f>VLOOKUP(B152,'[1]LISTADO ATM'!$A$2:$C$822,3,0)</f>
        <v>NORTE</v>
      </c>
      <c r="B152" s="36">
        <v>950</v>
      </c>
      <c r="C152" s="21" t="str">
        <f>VLOOKUP(B152,'[1]LISTADO ATM'!$A$2:$B$822,2,0)</f>
        <v xml:space="preserve">ATM Oficina Monterrico </v>
      </c>
      <c r="D152" s="42" t="s">
        <v>21</v>
      </c>
      <c r="E152" s="43"/>
    </row>
    <row r="153" spans="1:5" ht="18" x14ac:dyDescent="0.25">
      <c r="A153" s="21" t="str">
        <f>VLOOKUP(B153,'[1]LISTADO ATM'!$A$2:$C$822,3,0)</f>
        <v>NORTE</v>
      </c>
      <c r="B153" s="36">
        <v>77</v>
      </c>
      <c r="C153" s="21" t="str">
        <f>VLOOKUP(B153,'[1]LISTADO ATM'!$A$2:$B$822,2,0)</f>
        <v xml:space="preserve">ATM Oficina Cruce de Imbert </v>
      </c>
      <c r="D153" s="42" t="s">
        <v>21</v>
      </c>
      <c r="E153" s="43"/>
    </row>
    <row r="154" spans="1:5" ht="18.75" thickBot="1" x14ac:dyDescent="0.3">
      <c r="A154" s="25" t="s">
        <v>11</v>
      </c>
      <c r="B154" s="38">
        <f>COUNT(B111:B153)</f>
        <v>43</v>
      </c>
      <c r="C154" s="22"/>
      <c r="D154" s="22"/>
      <c r="E154" s="23"/>
    </row>
  </sheetData>
  <autoFilter ref="A93:E94">
    <sortState ref="A135:E145">
      <sortCondition sortBy="cellColor" ref="B134:B143" dxfId="70"/>
    </sortState>
  </autoFilter>
  <mergeCells count="55">
    <mergeCell ref="D150:E150"/>
    <mergeCell ref="D151:E151"/>
    <mergeCell ref="D152:E152"/>
    <mergeCell ref="D153:E153"/>
    <mergeCell ref="D145:E145"/>
    <mergeCell ref="D146:E146"/>
    <mergeCell ref="D147:E147"/>
    <mergeCell ref="D148:E148"/>
    <mergeCell ref="D149:E149"/>
    <mergeCell ref="D140:E140"/>
    <mergeCell ref="D141:E141"/>
    <mergeCell ref="D142:E142"/>
    <mergeCell ref="D143:E143"/>
    <mergeCell ref="D144:E144"/>
    <mergeCell ref="D135:E135"/>
    <mergeCell ref="D136:E136"/>
    <mergeCell ref="D137:E137"/>
    <mergeCell ref="D138:E138"/>
    <mergeCell ref="D139:E139"/>
    <mergeCell ref="D130:E130"/>
    <mergeCell ref="D131:E131"/>
    <mergeCell ref="D132:E132"/>
    <mergeCell ref="D133:E133"/>
    <mergeCell ref="D134:E134"/>
    <mergeCell ref="D125:E125"/>
    <mergeCell ref="D126:E126"/>
    <mergeCell ref="D127:E127"/>
    <mergeCell ref="D128:E128"/>
    <mergeCell ref="D129:E129"/>
    <mergeCell ref="A1:E1"/>
    <mergeCell ref="A2:E2"/>
    <mergeCell ref="A7:E7"/>
    <mergeCell ref="C10:E10"/>
    <mergeCell ref="A12:E12"/>
    <mergeCell ref="D111:E111"/>
    <mergeCell ref="D112:E112"/>
    <mergeCell ref="D113:E113"/>
    <mergeCell ref="C15:E15"/>
    <mergeCell ref="A17:E17"/>
    <mergeCell ref="D110:E110"/>
    <mergeCell ref="A109:E109"/>
    <mergeCell ref="A106:B106"/>
    <mergeCell ref="A92:E92"/>
    <mergeCell ref="A71:E71"/>
    <mergeCell ref="D116:E116"/>
    <mergeCell ref="D118:E118"/>
    <mergeCell ref="D120:E120"/>
    <mergeCell ref="D115:E115"/>
    <mergeCell ref="D114:E114"/>
    <mergeCell ref="D121:E121"/>
    <mergeCell ref="D122:E122"/>
    <mergeCell ref="D123:E123"/>
    <mergeCell ref="D124:E124"/>
    <mergeCell ref="D117:E117"/>
    <mergeCell ref="D119:E119"/>
  </mergeCells>
  <phoneticPr fontId="11" type="noConversion"/>
  <hyperlinks>
    <hyperlink ref="E96" r:id="rId1" display="javascript:do_default(0)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298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298 306 335 383 561 791 899                                                       </v>
      </c>
    </row>
    <row r="3" spans="2:6" ht="18.75" thickBot="1" x14ac:dyDescent="0.3">
      <c r="B3" s="21">
        <v>306</v>
      </c>
      <c r="C3" s="28" t="s">
        <v>17</v>
      </c>
    </row>
    <row r="4" spans="2:6" ht="18.75" thickBot="1" x14ac:dyDescent="0.3">
      <c r="B4" s="21">
        <v>335</v>
      </c>
      <c r="C4" s="28" t="s">
        <v>17</v>
      </c>
    </row>
    <row r="5" spans="2:6" ht="18.75" thickBot="1" x14ac:dyDescent="0.3">
      <c r="B5" s="21">
        <v>383</v>
      </c>
      <c r="C5" s="28" t="s">
        <v>17</v>
      </c>
    </row>
    <row r="6" spans="2:6" ht="18.75" thickBot="1" x14ac:dyDescent="0.3">
      <c r="B6" s="21">
        <v>561</v>
      </c>
      <c r="C6" s="28" t="s">
        <v>17</v>
      </c>
    </row>
    <row r="7" spans="2:6" ht="18.75" thickBot="1" x14ac:dyDescent="0.3">
      <c r="B7" s="21">
        <v>791</v>
      </c>
      <c r="C7" s="28" t="s">
        <v>17</v>
      </c>
    </row>
    <row r="8" spans="2:6" ht="18.75" thickBot="1" x14ac:dyDescent="0.3">
      <c r="B8" s="21">
        <v>899</v>
      </c>
      <c r="C8" s="28" t="s">
        <v>17</v>
      </c>
    </row>
    <row r="9" spans="2:6" ht="18.75" thickBot="1" x14ac:dyDescent="0.3">
      <c r="B9" s="21"/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59" priority="1335"/>
  </conditionalFormatting>
  <conditionalFormatting sqref="B43:B68">
    <cfRule type="duplicateValues" dxfId="58" priority="1333"/>
  </conditionalFormatting>
  <conditionalFormatting sqref="B42">
    <cfRule type="duplicateValues" dxfId="57" priority="94"/>
  </conditionalFormatting>
  <conditionalFormatting sqref="B42">
    <cfRule type="duplicateValues" dxfId="56" priority="92"/>
    <cfRule type="duplicateValues" dxfId="55" priority="93"/>
  </conditionalFormatting>
  <conditionalFormatting sqref="B42">
    <cfRule type="duplicateValues" dxfId="54" priority="95"/>
    <cfRule type="duplicateValues" dxfId="53" priority="96"/>
  </conditionalFormatting>
  <conditionalFormatting sqref="B42">
    <cfRule type="duplicateValues" dxfId="52" priority="97"/>
  </conditionalFormatting>
  <conditionalFormatting sqref="B42">
    <cfRule type="duplicateValues" dxfId="51" priority="98"/>
    <cfRule type="duplicateValues" dxfId="50" priority="99"/>
    <cfRule type="duplicateValues" dxfId="49" priority="100"/>
  </conditionalFormatting>
  <conditionalFormatting sqref="B34:B41">
    <cfRule type="duplicateValues" dxfId="48" priority="70"/>
  </conditionalFormatting>
  <conditionalFormatting sqref="B34:B41">
    <cfRule type="duplicateValues" dxfId="47" priority="67"/>
    <cfRule type="duplicateValues" dxfId="46" priority="68"/>
    <cfRule type="duplicateValues" dxfId="45" priority="69"/>
  </conditionalFormatting>
  <conditionalFormatting sqref="B34:B41">
    <cfRule type="duplicateValues" dxfId="44" priority="71"/>
    <cfRule type="duplicateValues" dxfId="43" priority="72"/>
  </conditionalFormatting>
  <conditionalFormatting sqref="B34:B41">
    <cfRule type="duplicateValues" dxfId="42" priority="73"/>
    <cfRule type="duplicateValues" dxfId="41" priority="74"/>
    <cfRule type="duplicateValues" dxfId="40" priority="75"/>
  </conditionalFormatting>
  <conditionalFormatting sqref="B24:B25">
    <cfRule type="duplicateValues" dxfId="39" priority="47"/>
    <cfRule type="duplicateValues" dxfId="38" priority="48"/>
  </conditionalFormatting>
  <conditionalFormatting sqref="B24:B25">
    <cfRule type="duplicateValues" dxfId="37" priority="44"/>
    <cfRule type="duplicateValues" dxfId="36" priority="45"/>
    <cfRule type="duplicateValues" dxfId="35" priority="46"/>
  </conditionalFormatting>
  <conditionalFormatting sqref="B24:B25">
    <cfRule type="duplicateValues" dxfId="34" priority="43"/>
  </conditionalFormatting>
  <conditionalFormatting sqref="B26:B33">
    <cfRule type="duplicateValues" dxfId="33" priority="41"/>
    <cfRule type="duplicateValues" dxfId="32" priority="42"/>
  </conditionalFormatting>
  <conditionalFormatting sqref="B26:B33">
    <cfRule type="duplicateValues" dxfId="31" priority="38"/>
    <cfRule type="duplicateValues" dxfId="30" priority="39"/>
    <cfRule type="duplicateValues" dxfId="29" priority="40"/>
  </conditionalFormatting>
  <conditionalFormatting sqref="B26:B33">
    <cfRule type="duplicateValues" dxfId="28" priority="37"/>
  </conditionalFormatting>
  <conditionalFormatting sqref="B14:B23">
    <cfRule type="duplicateValues" dxfId="27" priority="35"/>
    <cfRule type="duplicateValues" dxfId="26" priority="36"/>
  </conditionalFormatting>
  <conditionalFormatting sqref="B14:B23">
    <cfRule type="duplicateValues" dxfId="25" priority="32"/>
    <cfRule type="duplicateValues" dxfId="24" priority="33"/>
    <cfRule type="duplicateValues" dxfId="23" priority="34"/>
  </conditionalFormatting>
  <conditionalFormatting sqref="B14:B23">
    <cfRule type="duplicateValues" dxfId="22" priority="31"/>
  </conditionalFormatting>
  <conditionalFormatting sqref="B9:B13">
    <cfRule type="duplicateValues" dxfId="21" priority="17"/>
    <cfRule type="duplicateValues" dxfId="20" priority="18"/>
  </conditionalFormatting>
  <conditionalFormatting sqref="B9:B13">
    <cfRule type="duplicateValues" dxfId="19" priority="14"/>
    <cfRule type="duplicateValues" dxfId="18" priority="15"/>
    <cfRule type="duplicateValues" dxfId="17" priority="16"/>
  </conditionalFormatting>
  <conditionalFormatting sqref="B9:B13">
    <cfRule type="duplicateValues" dxfId="16" priority="13"/>
  </conditionalFormatting>
  <conditionalFormatting sqref="B2:B8">
    <cfRule type="duplicateValues" dxfId="15" priority="5"/>
    <cfRule type="duplicateValues" dxfId="14" priority="6"/>
  </conditionalFormatting>
  <conditionalFormatting sqref="B2:B8">
    <cfRule type="duplicateValues" dxfId="13" priority="2"/>
    <cfRule type="duplicateValues" dxfId="12" priority="3"/>
    <cfRule type="duplicateValues" dxfId="11" priority="4"/>
  </conditionalFormatting>
  <conditionalFormatting sqref="B2:B8">
    <cfRule type="duplicateValues" dxfId="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2021-07-01T10:09:06Z</dcterms:modified>
</cp:coreProperties>
</file>