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2\"/>
    </mc:Choice>
  </mc:AlternateContent>
  <xr:revisionPtr revIDLastSave="0" documentId="13_ncr:1_{E6026353-37F5-47E1-B92D-7E47975FE870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Efectivo!$A$87:$E$87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" l="1"/>
  <c r="A119" i="1"/>
  <c r="C61" i="1"/>
  <c r="A60" i="1"/>
  <c r="A61" i="1"/>
  <c r="B120" i="1"/>
  <c r="C113" i="1"/>
  <c r="C114" i="1"/>
  <c r="C115" i="1"/>
  <c r="C116" i="1"/>
  <c r="C117" i="1"/>
  <c r="C118" i="1"/>
  <c r="A113" i="1"/>
  <c r="A114" i="1"/>
  <c r="A115" i="1"/>
  <c r="A116" i="1"/>
  <c r="A117" i="1"/>
  <c r="A118" i="1"/>
  <c r="B93" i="1"/>
  <c r="C88" i="1"/>
  <c r="C91" i="1"/>
  <c r="C92" i="1"/>
  <c r="A88" i="1"/>
  <c r="A91" i="1"/>
  <c r="A92" i="1"/>
  <c r="B84" i="1"/>
  <c r="C109" i="1"/>
  <c r="C110" i="1"/>
  <c r="C111" i="1"/>
  <c r="C112" i="1"/>
  <c r="A109" i="1"/>
  <c r="A110" i="1"/>
  <c r="A111" i="1"/>
  <c r="A112" i="1"/>
  <c r="C82" i="1"/>
  <c r="C83" i="1"/>
  <c r="A82" i="1"/>
  <c r="A83" i="1"/>
  <c r="A59" i="1" l="1"/>
  <c r="C59" i="1"/>
  <c r="C60" i="1"/>
  <c r="C55" i="1"/>
  <c r="A55" i="1"/>
  <c r="A54" i="1"/>
  <c r="C54" i="1"/>
  <c r="A56" i="1"/>
  <c r="C56" i="1"/>
  <c r="A57" i="1"/>
  <c r="C57" i="1"/>
  <c r="A51" i="1"/>
  <c r="C51" i="1"/>
  <c r="A52" i="1"/>
  <c r="C52" i="1"/>
  <c r="A49" i="1"/>
  <c r="C49" i="1"/>
  <c r="A50" i="1"/>
  <c r="C50" i="1"/>
  <c r="A53" i="1"/>
  <c r="C53" i="1"/>
  <c r="A75" i="1"/>
  <c r="C75" i="1"/>
  <c r="A76" i="1"/>
  <c r="C76" i="1"/>
  <c r="A77" i="1"/>
  <c r="C77" i="1"/>
  <c r="A78" i="1"/>
  <c r="C78" i="1"/>
  <c r="A45" i="1"/>
  <c r="C45" i="1"/>
  <c r="A46" i="1"/>
  <c r="C46" i="1"/>
  <c r="A47" i="1"/>
  <c r="C47" i="1"/>
  <c r="A48" i="1"/>
  <c r="C48" i="1"/>
  <c r="A79" i="1"/>
  <c r="C79" i="1"/>
  <c r="A80" i="1"/>
  <c r="C80" i="1"/>
  <c r="A81" i="1"/>
  <c r="C81" i="1"/>
  <c r="A43" i="1"/>
  <c r="C43" i="1"/>
  <c r="A44" i="1"/>
  <c r="C44" i="1"/>
  <c r="A103" i="1"/>
  <c r="C103" i="1"/>
  <c r="A104" i="1"/>
  <c r="C104" i="1"/>
  <c r="A41" i="1"/>
  <c r="C41" i="1"/>
  <c r="A42" i="1"/>
  <c r="C42" i="1"/>
  <c r="A73" i="1"/>
  <c r="C73" i="1"/>
  <c r="A74" i="1"/>
  <c r="C74" i="1"/>
  <c r="A105" i="1"/>
  <c r="C105" i="1"/>
  <c r="A106" i="1"/>
  <c r="C106" i="1"/>
  <c r="A39" i="1"/>
  <c r="C39" i="1"/>
  <c r="A40" i="1"/>
  <c r="C40" i="1"/>
  <c r="A35" i="1"/>
  <c r="C35" i="1"/>
  <c r="A36" i="1"/>
  <c r="C36" i="1"/>
  <c r="A37" i="1"/>
  <c r="C37" i="1"/>
  <c r="A38" i="1"/>
  <c r="C38" i="1"/>
  <c r="A107" i="1"/>
  <c r="C107" i="1"/>
  <c r="A71" i="1"/>
  <c r="C71" i="1"/>
  <c r="A72" i="1"/>
  <c r="C72" i="1"/>
  <c r="A31" i="1"/>
  <c r="C31" i="1"/>
  <c r="A32" i="1"/>
  <c r="C32" i="1"/>
  <c r="A33" i="1"/>
  <c r="C33" i="1"/>
  <c r="A34" i="1"/>
  <c r="C34" i="1"/>
  <c r="A29" i="1"/>
  <c r="C29" i="1"/>
  <c r="A30" i="1"/>
  <c r="C30" i="1"/>
  <c r="A58" i="1"/>
  <c r="C58" i="1"/>
  <c r="A108" i="1"/>
  <c r="C108" i="1"/>
  <c r="A89" i="1"/>
  <c r="C89" i="1"/>
  <c r="A90" i="1"/>
  <c r="C90" i="1"/>
  <c r="B62" i="1"/>
  <c r="B15" i="1"/>
  <c r="B10" i="1"/>
  <c r="A9" i="1" l="1"/>
  <c r="C9" i="1"/>
  <c r="A27" i="1"/>
  <c r="C27" i="1"/>
  <c r="A28" i="1"/>
  <c r="C28" i="1"/>
  <c r="A26" i="1"/>
  <c r="C26" i="1"/>
  <c r="A70" i="1"/>
  <c r="C70" i="1"/>
  <c r="A25" i="1"/>
  <c r="C25" i="1"/>
  <c r="A24" i="1"/>
  <c r="C24" i="1"/>
  <c r="A23" i="1"/>
  <c r="C23" i="1"/>
  <c r="A21" i="1"/>
  <c r="C21" i="1"/>
  <c r="A22" i="1"/>
  <c r="C22" i="1"/>
  <c r="A102" i="1"/>
  <c r="C102" i="1"/>
  <c r="A69" i="1"/>
  <c r="C69" i="1"/>
  <c r="A20" i="1"/>
  <c r="C20" i="1"/>
  <c r="A14" i="1"/>
  <c r="C14" i="1"/>
  <c r="A68" i="1" l="1"/>
  <c r="C68" i="1"/>
  <c r="C101" i="1" l="1"/>
  <c r="A101" i="1"/>
  <c r="C100" i="1"/>
  <c r="A100" i="1"/>
  <c r="C19" i="1" l="1"/>
  <c r="A19" i="1"/>
  <c r="A67" i="1" l="1"/>
  <c r="C67" i="1"/>
  <c r="A66" i="1" l="1"/>
  <c r="C66" i="1"/>
  <c r="F2" i="3" l="1"/>
  <c r="A96" i="1"/>
</calcChain>
</file>

<file path=xl/sharedStrings.xml><?xml version="1.0" encoding="utf-8"?>
<sst xmlns="http://schemas.openxmlformats.org/spreadsheetml/2006/main" count="1021" uniqueCount="26">
  <si>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</si>
  <si>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</si>
  <si>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</si>
  <si>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</si>
  <si>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</si>
  <si>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</si>
  <si>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</si>
  <si>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</si>
  <si>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</si>
  <si>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</si>
  <si>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</si>
  <si>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</si>
  <si>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</si>
  <si>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</si>
  <si>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</si>
  <si>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</si>
  <si>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</si>
  <si>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</si>
  <si>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</si>
  <si>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</si>
  <si>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</si>
  <si>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</si>
  <si>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</si>
  <si>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DEPOSITO LLENA</t>
  </si>
  <si>
    <t>GAVETA DE RECHAZO LLENA</t>
  </si>
  <si>
    <t>2 Gavetas Vacias &amp;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</si>
</sst>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88"/>
      <tableStyleElement type="headerRow" dxfId="187"/>
      <tableStyleElement type="totalRow" dxfId="186"/>
      <tableStyleElement type="firstColumn" dxfId="185"/>
      <tableStyleElement type="lastColumn" dxfId="184"/>
      <tableStyleElement type="firstRowStripe" dxfId="183"/>
      <tableStyleElement type="firstColumnStripe" dxfId="1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"/>
  <sheetViews>
    <sheetView tabSelected="1" topLeftCell="A53" zoomScale="85" zoomScaleNormal="85" workbookViewId="0">
      <selection activeCell="G77" sqref="G77"/>
    </sheetView>
  </sheetViews>
  <sheetFormatPr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44378.708333333336</v>
      </c>
      <c r="C4" s="1"/>
      <c r="D4" s="1"/>
      <c r="E4" s="10"/>
    </row>
    <row r="5" spans="1:5" ht="18.75" thickBot="1" x14ac:dyDescent="0.3">
      <c r="A5" s="7" t="s">
        <v>3</v>
      </c>
      <c r="B5" s="35">
        <v>44379.25</v>
      </c>
      <c r="C5" s="8"/>
      <c r="D5" s="1"/>
      <c r="E5" s="10"/>
    </row>
    <row r="6" spans="1:5" ht="18" x14ac:dyDescent="0.25">
      <c r="B6" s="34"/>
      <c r="C6" s="1"/>
      <c r="D6" s="1"/>
      <c r="E6" s="12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7.25" customHeight="1" x14ac:dyDescent="0.25">
      <c r="A9" s="21" t="e">
        <f>VLOOKUP(B9,'[1]LISTADO ATM'!$A$2:$C$822,3,0)</f>
        <v>#N/A</v>
      </c>
      <c r="B9" s="21"/>
      <c r="C9" s="24" t="e">
        <f>VLOOKUP(B9,'[1]LISTADO ATM'!$A$2:$B$822,2,0)</f>
        <v>#N/A</v>
      </c>
      <c r="D9" s="15" t="s">
        <v>22</v>
      </c>
      <c r="E9" s="26"/>
    </row>
    <row r="10" spans="1:5" ht="18.75" thickBot="1" x14ac:dyDescent="0.3">
      <c r="A10" s="3" t="s">
        <v>11</v>
      </c>
      <c r="B10" s="38">
        <f>COUNT(B9:B9)</f>
        <v>0</v>
      </c>
      <c r="C10" s="52"/>
      <c r="D10" s="53"/>
      <c r="E10" s="54"/>
    </row>
    <row r="11" spans="1:5" x14ac:dyDescent="0.25">
      <c r="B11" s="5"/>
      <c r="E11" s="5"/>
    </row>
    <row r="12" spans="1:5" ht="18" x14ac:dyDescent="0.25">
      <c r="A12" s="49" t="s">
        <v>16</v>
      </c>
      <c r="B12" s="50"/>
      <c r="C12" s="50"/>
      <c r="D12" s="50"/>
      <c r="E12" s="5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52"/>
      <c r="D15" s="53"/>
      <c r="E15" s="54"/>
    </row>
    <row r="16" spans="1:5" ht="15.75" thickBot="1" x14ac:dyDescent="0.3">
      <c r="B16" s="5"/>
      <c r="E16" s="5"/>
    </row>
    <row r="17" spans="1:5" ht="18.75" thickBot="1" x14ac:dyDescent="0.3">
      <c r="A17" s="55" t="s">
        <v>14</v>
      </c>
      <c r="B17" s="56"/>
      <c r="C17" s="56"/>
      <c r="D17" s="56"/>
      <c r="E17" s="5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1" t="str">
        <f>VLOOKUP(B19,'[1]LISTADO ATM'!$A$2:$C$822,3,0)</f>
        <v>ESTE</v>
      </c>
      <c r="B19" s="21">
        <v>429</v>
      </c>
      <c r="C19" s="24" t="str">
        <f>VLOOKUP(B19,'[1]LISTADO ATM'!$A$2:$B$822,2,0)</f>
        <v xml:space="preserve">ATM Oficina Jumbo La Romana </v>
      </c>
      <c r="D19" s="14" t="s">
        <v>10</v>
      </c>
      <c r="E19" s="26">
        <v>3335936255</v>
      </c>
    </row>
    <row r="20" spans="1:5" ht="18" x14ac:dyDescent="0.25">
      <c r="A20" s="21" t="str">
        <f>VLOOKUP(B20,'[1]LISTADO ATM'!$A$2:$C$822,3,0)</f>
        <v>NORTE</v>
      </c>
      <c r="B20" s="21">
        <v>851</v>
      </c>
      <c r="C20" s="24" t="str">
        <f>VLOOKUP(B20,'[1]LISTADO ATM'!$A$2:$B$822,2,0)</f>
        <v xml:space="preserve">ATM Hospital Vinicio Calventi </v>
      </c>
      <c r="D20" s="14" t="s">
        <v>10</v>
      </c>
      <c r="E20" s="26">
        <v>3335938142</v>
      </c>
    </row>
    <row r="21" spans="1:5" ht="18" x14ac:dyDescent="0.25">
      <c r="A21" s="21" t="str">
        <f>VLOOKUP(B21,'[1]LISTADO ATM'!$A$2:$C$822,3,0)</f>
        <v>ESTE</v>
      </c>
      <c r="B21" s="21">
        <v>612</v>
      </c>
      <c r="C21" s="24" t="str">
        <f>VLOOKUP(B21,'[1]LISTADO ATM'!$A$2:$B$822,2,0)</f>
        <v xml:space="preserve">ATM Plaza Orense (La Romana) </v>
      </c>
      <c r="D21" s="14" t="s">
        <v>10</v>
      </c>
      <c r="E21" s="26">
        <v>3335938274</v>
      </c>
    </row>
    <row r="22" spans="1:5" ht="18" x14ac:dyDescent="0.25">
      <c r="A22" s="21" t="str">
        <f>VLOOKUP(B22,'[1]LISTADO ATM'!$A$2:$C$822,3,0)</f>
        <v>ESTE</v>
      </c>
      <c r="B22" s="21">
        <v>117</v>
      </c>
      <c r="C22" s="24" t="str">
        <f>VLOOKUP(B22,'[1]LISTADO ATM'!$A$2:$B$822,2,0)</f>
        <v xml:space="preserve">ATM Oficina El Seybo </v>
      </c>
      <c r="D22" s="14" t="s">
        <v>10</v>
      </c>
      <c r="E22" s="26">
        <v>3335938423</v>
      </c>
    </row>
    <row r="23" spans="1:5" ht="18" x14ac:dyDescent="0.25">
      <c r="A23" s="21" t="str">
        <f>VLOOKUP(B23,'[1]LISTADO ATM'!$A$2:$C$822,3,0)</f>
        <v>ESTE</v>
      </c>
      <c r="B23" s="21">
        <v>651</v>
      </c>
      <c r="C23" s="24" t="str">
        <f>VLOOKUP(B23,'[1]LISTADO ATM'!$A$2:$B$822,2,0)</f>
        <v>ATM Eco Petroleo Romana</v>
      </c>
      <c r="D23" s="14" t="s">
        <v>10</v>
      </c>
      <c r="E23" s="26">
        <v>3335938464</v>
      </c>
    </row>
    <row r="24" spans="1:5" ht="18" x14ac:dyDescent="0.25">
      <c r="A24" s="21" t="str">
        <f>VLOOKUP(B24,'[1]LISTADO ATM'!$A$2:$C$822,3,0)</f>
        <v>ESTE</v>
      </c>
      <c r="B24" s="21">
        <v>660</v>
      </c>
      <c r="C24" s="24" t="str">
        <f>VLOOKUP(B24,'[1]LISTADO ATM'!$A$2:$B$822,2,0)</f>
        <v>ATM Oficina Romana Norte II</v>
      </c>
      <c r="D24" s="14" t="s">
        <v>10</v>
      </c>
      <c r="E24" s="26">
        <v>3335938825</v>
      </c>
    </row>
    <row r="25" spans="1:5" ht="18" x14ac:dyDescent="0.25">
      <c r="A25" s="21" t="str">
        <f>VLOOKUP(B25,'[1]LISTADO ATM'!$A$2:$C$822,3,0)</f>
        <v>NORTE</v>
      </c>
      <c r="B25" s="21">
        <v>304</v>
      </c>
      <c r="C25" s="24" t="str">
        <f>VLOOKUP(B25,'[1]LISTADO ATM'!$A$2:$B$822,2,0)</f>
        <v xml:space="preserve">ATM Multicentro La Sirena Estrella Sadhala </v>
      </c>
      <c r="D25" s="14" t="s">
        <v>10</v>
      </c>
      <c r="E25" s="26">
        <v>3335939031</v>
      </c>
    </row>
    <row r="26" spans="1:5" ht="18" x14ac:dyDescent="0.25">
      <c r="A26" s="21" t="str">
        <f>VLOOKUP(B26,'[1]LISTADO ATM'!$A$2:$C$822,3,0)</f>
        <v>SUR</v>
      </c>
      <c r="B26" s="21">
        <v>182</v>
      </c>
      <c r="C26" s="24" t="str">
        <f>VLOOKUP(B26,'[1]LISTADO ATM'!$A$2:$B$822,2,0)</f>
        <v xml:space="preserve">ATM Barahona Comb </v>
      </c>
      <c r="D26" s="14" t="s">
        <v>10</v>
      </c>
      <c r="E26" s="26">
        <v>3335939040</v>
      </c>
    </row>
    <row r="27" spans="1:5" ht="18" x14ac:dyDescent="0.25">
      <c r="A27" s="21" t="str">
        <f>VLOOKUP(B27,'[1]LISTADO ATM'!$A$2:$C$822,3,0)</f>
        <v>NORTE</v>
      </c>
      <c r="B27" s="21">
        <v>878</v>
      </c>
      <c r="C27" s="24" t="str">
        <f>VLOOKUP(B27,'[1]LISTADO ATM'!$A$2:$B$822,2,0)</f>
        <v>ATM UNP Cabral Y Baez</v>
      </c>
      <c r="D27" s="14" t="s">
        <v>10</v>
      </c>
      <c r="E27" s="26">
        <v>3335939046</v>
      </c>
    </row>
    <row r="28" spans="1:5" ht="18" x14ac:dyDescent="0.25">
      <c r="A28" s="21" t="str">
        <f>VLOOKUP(B28,'[1]LISTADO ATM'!$A$2:$C$822,3,0)</f>
        <v>DISTRITO NACIONAL</v>
      </c>
      <c r="B28" s="21">
        <v>821</v>
      </c>
      <c r="C28" s="24" t="str">
        <f>VLOOKUP(B28,'[1]LISTADO ATM'!$A$2:$B$822,2,0)</f>
        <v xml:space="preserve">ATM S/M Bravo Churchill </v>
      </c>
      <c r="D28" s="14" t="s">
        <v>10</v>
      </c>
      <c r="E28" s="26">
        <v>3335939079</v>
      </c>
    </row>
    <row r="29" spans="1:5" ht="18" x14ac:dyDescent="0.25">
      <c r="A29" s="21" t="str">
        <f>VLOOKUP(B29,'[1]LISTADO ATM'!$A$2:$C$822,3,0)</f>
        <v>DISTRITO NACIONAL</v>
      </c>
      <c r="B29" s="21">
        <v>715</v>
      </c>
      <c r="C29" s="24" t="str">
        <f>VLOOKUP(B29,'[1]LISTADO ATM'!$A$2:$B$822,2,0)</f>
        <v xml:space="preserve">ATM Oficina 27 de Febrero (Lobby) </v>
      </c>
      <c r="D29" s="14" t="s">
        <v>10</v>
      </c>
      <c r="E29" s="26">
        <v>3335939414</v>
      </c>
    </row>
    <row r="30" spans="1:5" ht="18" x14ac:dyDescent="0.25">
      <c r="A30" s="21" t="str">
        <f>VLOOKUP(B30,'[1]LISTADO ATM'!$A$2:$C$822,3,0)</f>
        <v>DISTRITO NACIONAL</v>
      </c>
      <c r="B30" s="21">
        <v>900</v>
      </c>
      <c r="C30" s="24" t="str">
        <f>VLOOKUP(B30,'[1]LISTADO ATM'!$A$2:$B$822,2,0)</f>
        <v xml:space="preserve">ATM UNP Merca Santo Domingo </v>
      </c>
      <c r="D30" s="14" t="s">
        <v>10</v>
      </c>
      <c r="E30" s="26">
        <v>3335939425</v>
      </c>
    </row>
    <row r="31" spans="1:5" ht="18" x14ac:dyDescent="0.25">
      <c r="A31" s="21" t="str">
        <f>VLOOKUP(B31,'[1]LISTADO ATM'!$A$2:$C$822,3,0)</f>
        <v>DISTRITO NACIONAL</v>
      </c>
      <c r="B31" s="21">
        <v>235</v>
      </c>
      <c r="C31" s="24" t="str">
        <f>VLOOKUP(B31,'[1]LISTADO ATM'!$A$2:$B$822,2,0)</f>
        <v xml:space="preserve">ATM Oficina Multicentro La Sirena San Isidro </v>
      </c>
      <c r="D31" s="14" t="s">
        <v>10</v>
      </c>
      <c r="E31" s="26">
        <v>3335939429</v>
      </c>
    </row>
    <row r="32" spans="1:5" ht="18" x14ac:dyDescent="0.25">
      <c r="A32" s="21" t="str">
        <f>VLOOKUP(B32,'[1]LISTADO ATM'!$A$2:$C$822,3,0)</f>
        <v>DISTRITO NACIONAL</v>
      </c>
      <c r="B32" s="21">
        <v>967</v>
      </c>
      <c r="C32" s="24" t="str">
        <f>VLOOKUP(B32,'[1]LISTADO ATM'!$A$2:$B$822,2,0)</f>
        <v xml:space="preserve">ATM UNP Hiper Olé Autopista Duarte </v>
      </c>
      <c r="D32" s="14" t="s">
        <v>10</v>
      </c>
      <c r="E32" s="26">
        <v>3335939441</v>
      </c>
    </row>
    <row r="33" spans="1:5" ht="18" x14ac:dyDescent="0.25">
      <c r="A33" s="21" t="str">
        <f>VLOOKUP(B33,'[1]LISTADO ATM'!$A$2:$C$822,3,0)</f>
        <v>ESTE</v>
      </c>
      <c r="B33" s="21">
        <v>399</v>
      </c>
      <c r="C33" s="24" t="str">
        <f>VLOOKUP(B33,'[1]LISTADO ATM'!$A$2:$B$822,2,0)</f>
        <v xml:space="preserve">ATM Oficina La Romana II </v>
      </c>
      <c r="D33" s="14" t="s">
        <v>10</v>
      </c>
      <c r="E33" s="26">
        <v>3335939448</v>
      </c>
    </row>
    <row r="34" spans="1:5" ht="18" x14ac:dyDescent="0.25">
      <c r="A34" s="21" t="str">
        <f>VLOOKUP(B34,'[1]LISTADO ATM'!$A$2:$C$822,3,0)</f>
        <v>DISTRITO NACIONAL</v>
      </c>
      <c r="B34" s="21">
        <v>743</v>
      </c>
      <c r="C34" s="24" t="str">
        <f>VLOOKUP(B34,'[1]LISTADO ATM'!$A$2:$B$822,2,0)</f>
        <v xml:space="preserve">ATM Oficina Los Frailes </v>
      </c>
      <c r="D34" s="14" t="s">
        <v>10</v>
      </c>
      <c r="E34" s="26">
        <v>3335939457</v>
      </c>
    </row>
    <row r="35" spans="1:5" ht="18" x14ac:dyDescent="0.25">
      <c r="A35" s="21" t="str">
        <f>VLOOKUP(B35,'[1]LISTADO ATM'!$A$2:$C$822,3,0)</f>
        <v>NORTE</v>
      </c>
      <c r="B35" s="21">
        <v>728</v>
      </c>
      <c r="C35" s="24" t="str">
        <f>VLOOKUP(B35,'[1]LISTADO ATM'!$A$2:$B$822,2,0)</f>
        <v xml:space="preserve">ATM UNP La Vega Oficina Regional Norcentral </v>
      </c>
      <c r="D35" s="14" t="s">
        <v>10</v>
      </c>
      <c r="E35" s="26">
        <v>3335939476</v>
      </c>
    </row>
    <row r="36" spans="1:5" ht="18" x14ac:dyDescent="0.25">
      <c r="A36" s="21" t="str">
        <f>VLOOKUP(B36,'[1]LISTADO ATM'!$A$2:$C$822,3,0)</f>
        <v>DISTRITO NACIONAL</v>
      </c>
      <c r="B36" s="21">
        <v>378</v>
      </c>
      <c r="C36" s="24" t="str">
        <f>VLOOKUP(B36,'[1]LISTADO ATM'!$A$2:$B$822,2,0)</f>
        <v>ATM UNP Villa Flores</v>
      </c>
      <c r="D36" s="14" t="s">
        <v>10</v>
      </c>
      <c r="E36" s="26">
        <v>3335939477</v>
      </c>
    </row>
    <row r="37" spans="1:5" ht="18" x14ac:dyDescent="0.25">
      <c r="A37" s="21" t="str">
        <f>VLOOKUP(B37,'[1]LISTADO ATM'!$A$2:$C$822,3,0)</f>
        <v>NORTE</v>
      </c>
      <c r="B37" s="21">
        <v>633</v>
      </c>
      <c r="C37" s="24" t="str">
        <f>VLOOKUP(B37,'[1]LISTADO ATM'!$A$2:$B$822,2,0)</f>
        <v xml:space="preserve">ATM Autobanco Las Colinas </v>
      </c>
      <c r="D37" s="14" t="s">
        <v>10</v>
      </c>
      <c r="E37" s="26">
        <v>3335939478</v>
      </c>
    </row>
    <row r="38" spans="1:5" ht="18" x14ac:dyDescent="0.25">
      <c r="A38" s="21" t="str">
        <f>VLOOKUP(B38,'[1]LISTADO ATM'!$A$2:$C$822,3,0)</f>
        <v>DISTRITO NACIONAL</v>
      </c>
      <c r="B38" s="21">
        <v>957</v>
      </c>
      <c r="C38" s="24" t="str">
        <f>VLOOKUP(B38,'[1]LISTADO ATM'!$A$2:$B$822,2,0)</f>
        <v xml:space="preserve">ATM Oficina Venezuela </v>
      </c>
      <c r="D38" s="14" t="s">
        <v>10</v>
      </c>
      <c r="E38" s="26">
        <v>3335939481</v>
      </c>
    </row>
    <row r="39" spans="1:5" ht="18" x14ac:dyDescent="0.25">
      <c r="A39" s="21" t="str">
        <f>VLOOKUP(B39,'[1]LISTADO ATM'!$A$2:$C$822,3,0)</f>
        <v>ESTE</v>
      </c>
      <c r="B39" s="21">
        <v>114</v>
      </c>
      <c r="C39" s="24" t="str">
        <f>VLOOKUP(B39,'[1]LISTADO ATM'!$A$2:$B$822,2,0)</f>
        <v xml:space="preserve">ATM Oficina Hato Mayor </v>
      </c>
      <c r="D39" s="14" t="s">
        <v>10</v>
      </c>
      <c r="E39" s="26">
        <v>3335939491</v>
      </c>
    </row>
    <row r="40" spans="1:5" ht="18" x14ac:dyDescent="0.25">
      <c r="A40" s="21" t="str">
        <f>VLOOKUP(B40,'[1]LISTADO ATM'!$A$2:$C$822,3,0)</f>
        <v>SUR</v>
      </c>
      <c r="B40" s="21">
        <v>6</v>
      </c>
      <c r="C40" s="24" t="str">
        <f>VLOOKUP(B40,'[1]LISTADO ATM'!$A$2:$B$822,2,0)</f>
        <v xml:space="preserve">ATM Plaza WAO San Juan </v>
      </c>
      <c r="D40" s="14" t="s">
        <v>10</v>
      </c>
      <c r="E40" s="26">
        <v>3335939502</v>
      </c>
    </row>
    <row r="41" spans="1:5" ht="18" x14ac:dyDescent="0.25">
      <c r="A41" s="21" t="str">
        <f>VLOOKUP(B41,'[1]LISTADO ATM'!$A$2:$C$822,3,0)</f>
        <v>ESTE</v>
      </c>
      <c r="B41" s="21">
        <v>843</v>
      </c>
      <c r="C41" s="24" t="str">
        <f>VLOOKUP(B41,'[1]LISTADO ATM'!$A$2:$B$822,2,0)</f>
        <v xml:space="preserve">ATM Oficina Romana Centro </v>
      </c>
      <c r="D41" s="14" t="s">
        <v>10</v>
      </c>
      <c r="E41" s="26">
        <v>3335939515</v>
      </c>
    </row>
    <row r="42" spans="1:5" ht="18" x14ac:dyDescent="0.25">
      <c r="A42" s="21" t="str">
        <f>VLOOKUP(B42,'[1]LISTADO ATM'!$A$2:$C$822,3,0)</f>
        <v>NORTE</v>
      </c>
      <c r="B42" s="21">
        <v>307</v>
      </c>
      <c r="C42" s="24" t="str">
        <f>VLOOKUP(B42,'[1]LISTADO ATM'!$A$2:$B$822,2,0)</f>
        <v>ATM Oficina Nagua II</v>
      </c>
      <c r="D42" s="14" t="s">
        <v>10</v>
      </c>
      <c r="E42" s="26">
        <v>3335939500</v>
      </c>
    </row>
    <row r="43" spans="1:5" ht="18" x14ac:dyDescent="0.25">
      <c r="A43" s="21" t="str">
        <f>VLOOKUP(B43,'[1]LISTADO ATM'!$A$2:$C$822,3,0)</f>
        <v>SUR</v>
      </c>
      <c r="B43" s="21">
        <v>984</v>
      </c>
      <c r="C43" s="24" t="str">
        <f>VLOOKUP(B43,'[1]LISTADO ATM'!$A$2:$B$822,2,0)</f>
        <v xml:space="preserve">ATM Oficina Neiba II </v>
      </c>
      <c r="D43" s="14" t="s">
        <v>10</v>
      </c>
      <c r="E43" s="26">
        <v>3335939526</v>
      </c>
    </row>
    <row r="44" spans="1:5" ht="18" x14ac:dyDescent="0.25">
      <c r="A44" s="21" t="str">
        <f>VLOOKUP(B44,'[1]LISTADO ATM'!$A$2:$C$822,3,0)</f>
        <v>ESTE</v>
      </c>
      <c r="B44" s="21">
        <v>211</v>
      </c>
      <c r="C44" s="24" t="str">
        <f>VLOOKUP(B44,'[1]LISTADO ATM'!$A$2:$B$822,2,0)</f>
        <v xml:space="preserve">ATM Oficina La Romana I </v>
      </c>
      <c r="D44" s="14" t="s">
        <v>10</v>
      </c>
      <c r="E44" s="26">
        <v>3335939524</v>
      </c>
    </row>
    <row r="45" spans="1:5" ht="18" x14ac:dyDescent="0.25">
      <c r="A45" s="21" t="str">
        <f>VLOOKUP(B45,'[1]LISTADO ATM'!$A$2:$C$822,3,0)</f>
        <v>NORTE</v>
      </c>
      <c r="B45" s="21">
        <v>606</v>
      </c>
      <c r="C45" s="24" t="str">
        <f>VLOOKUP(B45,'[1]LISTADO ATM'!$A$2:$B$822,2,0)</f>
        <v xml:space="preserve">ATM UNP Manolo Tavarez Justo </v>
      </c>
      <c r="D45" s="14" t="s">
        <v>10</v>
      </c>
      <c r="E45" s="26">
        <v>3335939523</v>
      </c>
    </row>
    <row r="46" spans="1:5" ht="18" x14ac:dyDescent="0.25">
      <c r="A46" s="21" t="str">
        <f>VLOOKUP(B46,'[1]LISTADO ATM'!$A$2:$C$822,3,0)</f>
        <v>NORTE</v>
      </c>
      <c r="B46" s="21">
        <v>256</v>
      </c>
      <c r="C46" s="24" t="str">
        <f>VLOOKUP(B46,'[1]LISTADO ATM'!$A$2:$B$822,2,0)</f>
        <v xml:space="preserve">ATM Oficina Licey Al Medio </v>
      </c>
      <c r="D46" s="14" t="s">
        <v>10</v>
      </c>
      <c r="E46" s="26">
        <v>3335939522</v>
      </c>
    </row>
    <row r="47" spans="1:5" ht="18" x14ac:dyDescent="0.25">
      <c r="A47" s="21" t="str">
        <f>VLOOKUP(B47,'[1]LISTADO ATM'!$A$2:$C$822,3,0)</f>
        <v>DISTRITO NACIONAL</v>
      </c>
      <c r="B47" s="21">
        <v>836</v>
      </c>
      <c r="C47" s="24" t="str">
        <f>VLOOKUP(B47,'[1]LISTADO ATM'!$A$2:$B$822,2,0)</f>
        <v xml:space="preserve">ATM UNP Plaza Luperón </v>
      </c>
      <c r="D47" s="14" t="s">
        <v>10</v>
      </c>
      <c r="E47" s="26">
        <v>3335939521</v>
      </c>
    </row>
    <row r="48" spans="1:5" ht="18" x14ac:dyDescent="0.25">
      <c r="A48" s="21" t="str">
        <f>VLOOKUP(B48,'[1]LISTADO ATM'!$A$2:$C$822,3,0)</f>
        <v>DISTRITO NACIONAL</v>
      </c>
      <c r="B48" s="21">
        <v>443</v>
      </c>
      <c r="C48" s="24" t="str">
        <f>VLOOKUP(B48,'[1]LISTADO ATM'!$A$2:$B$822,2,0)</f>
        <v xml:space="preserve">ATM Edificio San Rafael </v>
      </c>
      <c r="D48" s="14" t="s">
        <v>10</v>
      </c>
      <c r="E48" s="26">
        <v>3335939519</v>
      </c>
    </row>
    <row r="49" spans="1:5" ht="18" x14ac:dyDescent="0.25">
      <c r="A49" s="21" t="str">
        <f>VLOOKUP(B49,'[1]LISTADO ATM'!$A$2:$C$822,3,0)</f>
        <v>ESTE</v>
      </c>
      <c r="B49" s="21">
        <v>673</v>
      </c>
      <c r="C49" s="24" t="str">
        <f>VLOOKUP(B49,'[1]LISTADO ATM'!$A$2:$B$822,2,0)</f>
        <v>ATM Clínica Dr. Cruz Jiminián</v>
      </c>
      <c r="D49" s="14" t="s">
        <v>10</v>
      </c>
      <c r="E49" s="26">
        <v>3335939535</v>
      </c>
    </row>
    <row r="50" spans="1:5" ht="18" x14ac:dyDescent="0.25">
      <c r="A50" s="21" t="str">
        <f>VLOOKUP(B50,'[1]LISTADO ATM'!$A$2:$C$822,3,0)</f>
        <v>DISTRITO NACIONAL</v>
      </c>
      <c r="B50" s="21">
        <v>527</v>
      </c>
      <c r="C50" s="24" t="str">
        <f>VLOOKUP(B50,'[1]LISTADO ATM'!$A$2:$B$822,2,0)</f>
        <v>ATM Oficina Zona Oriental II</v>
      </c>
      <c r="D50" s="14" t="s">
        <v>10</v>
      </c>
      <c r="E50" s="26">
        <v>3335939536</v>
      </c>
    </row>
    <row r="51" spans="1:5" ht="18" x14ac:dyDescent="0.25">
      <c r="A51" s="21" t="str">
        <f>VLOOKUP(B51,'[1]LISTADO ATM'!$A$2:$C$822,3,0)</f>
        <v>SUR</v>
      </c>
      <c r="B51" s="21">
        <v>751</v>
      </c>
      <c r="C51" s="24" t="str">
        <f>VLOOKUP(B51,'[1]LISTADO ATM'!$A$2:$B$822,2,0)</f>
        <v>ATM Eco Petroleo Camilo</v>
      </c>
      <c r="D51" s="14" t="s">
        <v>10</v>
      </c>
      <c r="E51" s="26">
        <v>3335939532</v>
      </c>
    </row>
    <row r="52" spans="1:5" ht="18" x14ac:dyDescent="0.25">
      <c r="A52" s="21" t="str">
        <f>VLOOKUP(B52,'[1]LISTADO ATM'!$A$2:$C$822,3,0)</f>
        <v>ESTE</v>
      </c>
      <c r="B52" s="21">
        <v>268</v>
      </c>
      <c r="C52" s="24" t="str">
        <f>VLOOKUP(B52,'[1]LISTADO ATM'!$A$2:$B$822,2,0)</f>
        <v xml:space="preserve">ATM Autobanco La Altagracia (Higuey) </v>
      </c>
      <c r="D52" s="14" t="s">
        <v>10</v>
      </c>
      <c r="E52" s="26">
        <v>3335939531</v>
      </c>
    </row>
    <row r="53" spans="1:5" ht="18" x14ac:dyDescent="0.25">
      <c r="A53" s="21" t="str">
        <f>VLOOKUP(B53,'[1]LISTADO ATM'!$A$2:$C$822,3,0)</f>
        <v>DISTRITO NACIONAL</v>
      </c>
      <c r="B53" s="21">
        <v>13</v>
      </c>
      <c r="C53" s="24" t="str">
        <f>VLOOKUP(B53,'[1]LISTADO ATM'!$A$2:$B$822,2,0)</f>
        <v xml:space="preserve">ATM CDEEE </v>
      </c>
      <c r="D53" s="14" t="s">
        <v>10</v>
      </c>
      <c r="E53" s="26">
        <v>3335939530</v>
      </c>
    </row>
    <row r="54" spans="1:5" ht="18" x14ac:dyDescent="0.25">
      <c r="A54" s="21" t="str">
        <f>VLOOKUP(B54,'[1]LISTADO ATM'!$A$2:$C$822,3,0)</f>
        <v>SUR</v>
      </c>
      <c r="B54" s="21">
        <v>84</v>
      </c>
      <c r="C54" s="24" t="str">
        <f>VLOOKUP(B54,'[1]LISTADO ATM'!$A$2:$B$822,2,0)</f>
        <v xml:space="preserve">ATM Oficina Multicentro Sirena San Cristóbal </v>
      </c>
      <c r="D54" s="14" t="s">
        <v>10</v>
      </c>
      <c r="E54" s="26">
        <v>3335939527</v>
      </c>
    </row>
    <row r="55" spans="1:5" ht="18" x14ac:dyDescent="0.25">
      <c r="A55" s="32" t="str">
        <f>VLOOKUP(B55,'[1]LISTADO ATM'!$A$2:$C$822,3,0)</f>
        <v>SUR</v>
      </c>
      <c r="B55" s="21">
        <v>45</v>
      </c>
      <c r="C55" s="24" t="str">
        <f>VLOOKUP(B55,'[1]LISTADO ATM'!$A$2:$B$822,2,0)</f>
        <v xml:space="preserve">ATM Oficina Tamayo </v>
      </c>
      <c r="D55" s="14" t="s">
        <v>10</v>
      </c>
      <c r="E55" s="26">
        <v>3335939537</v>
      </c>
    </row>
    <row r="56" spans="1:5" ht="18" x14ac:dyDescent="0.25">
      <c r="A56" s="21" t="str">
        <f>VLOOKUP(B56,'[1]LISTADO ATM'!$A$2:$C$822,3,0)</f>
        <v>DISTRITO NACIONAL</v>
      </c>
      <c r="B56" s="21">
        <v>769</v>
      </c>
      <c r="C56" s="24" t="str">
        <f>VLOOKUP(B56,'[1]LISTADO ATM'!$A$2:$B$822,2,0)</f>
        <v>ATM UNP Pablo Mella Morales</v>
      </c>
      <c r="D56" s="14" t="s">
        <v>10</v>
      </c>
      <c r="E56" s="26">
        <v>3335939539</v>
      </c>
    </row>
    <row r="57" spans="1:5" ht="18" x14ac:dyDescent="0.25">
      <c r="A57" s="21" t="str">
        <f>VLOOKUP(B57,'[1]LISTADO ATM'!$A$2:$C$822,3,0)</f>
        <v>NORTE</v>
      </c>
      <c r="B57" s="21">
        <v>77</v>
      </c>
      <c r="C57" s="24" t="str">
        <f>VLOOKUP(B57,'[1]LISTADO ATM'!$A$2:$B$822,2,0)</f>
        <v xml:space="preserve">ATM Oficina Cruce de Imbert </v>
      </c>
      <c r="D57" s="14" t="s">
        <v>10</v>
      </c>
      <c r="E57" s="26">
        <v>3335939541</v>
      </c>
    </row>
    <row r="58" spans="1:5" ht="18" x14ac:dyDescent="0.25">
      <c r="A58" s="21" t="str">
        <f>VLOOKUP(B58,'[1]LISTADO ATM'!$A$2:$C$822,3,0)</f>
        <v>SUR</v>
      </c>
      <c r="B58" s="21">
        <v>592</v>
      </c>
      <c r="C58" s="24" t="str">
        <f>VLOOKUP(B58,'[1]LISTADO ATM'!$A$2:$B$822,2,0)</f>
        <v xml:space="preserve">ATM Centro de Caja San Cristóbal I </v>
      </c>
      <c r="D58" s="14" t="s">
        <v>10</v>
      </c>
      <c r="E58" s="26">
        <v>3335939542</v>
      </c>
    </row>
    <row r="59" spans="1:5" ht="18" x14ac:dyDescent="0.25">
      <c r="A59" s="21" t="str">
        <f>VLOOKUP(B59,'[1]LISTADO ATM'!$A$2:$C$822,3,0)</f>
        <v>SUR</v>
      </c>
      <c r="B59" s="21">
        <v>311</v>
      </c>
      <c r="C59" s="24" t="str">
        <f>VLOOKUP(B59,'[1]LISTADO ATM'!$A$2:$B$822,2,0)</f>
        <v>ATM Plaza Eroski</v>
      </c>
      <c r="D59" s="14" t="s">
        <v>10</v>
      </c>
      <c r="E59" s="26">
        <v>3335939544</v>
      </c>
    </row>
    <row r="60" spans="1:5" ht="18" x14ac:dyDescent="0.25">
      <c r="A60" s="21" t="str">
        <f>VLOOKUP(B60,'[1]LISTADO ATM'!$A$2:$C$822,3,0)</f>
        <v>NORTE</v>
      </c>
      <c r="B60" s="21">
        <v>687</v>
      </c>
      <c r="C60" s="24" t="str">
        <f>VLOOKUP(B60,'[1]LISTADO ATM'!$A$2:$B$822,2,0)</f>
        <v>ATM Oficina Monterrico II</v>
      </c>
      <c r="D60" s="14" t="s">
        <v>10</v>
      </c>
      <c r="E60" s="26">
        <v>3335939556</v>
      </c>
    </row>
    <row r="61" spans="1:5" ht="18" x14ac:dyDescent="0.25">
      <c r="A61" s="21" t="str">
        <f>VLOOKUP(B61,'[1]LISTADO ATM'!$A$2:$C$822,3,0)</f>
        <v>DISTRITO NACIONAL</v>
      </c>
      <c r="B61" s="21">
        <v>734</v>
      </c>
      <c r="C61" s="24" t="str">
        <f>VLOOKUP(B61,'[1]LISTADO ATM'!$A$2:$B$822,2,0)</f>
        <v xml:space="preserve">ATM Oficina Independencia I </v>
      </c>
      <c r="D61" s="14" t="s">
        <v>10</v>
      </c>
      <c r="E61" s="26">
        <v>3335939566</v>
      </c>
    </row>
    <row r="62" spans="1:5" ht="18.75" thickBot="1" x14ac:dyDescent="0.3">
      <c r="A62" s="25"/>
      <c r="B62" s="38">
        <f>COUNT(B19:B61)</f>
        <v>43</v>
      </c>
      <c r="C62" s="13"/>
      <c r="D62" s="13"/>
      <c r="E62" s="13"/>
    </row>
    <row r="63" spans="1:5" ht="15.75" thickBot="1" x14ac:dyDescent="0.3">
      <c r="B63" s="5"/>
      <c r="E63" s="5"/>
    </row>
    <row r="64" spans="1:5" ht="18.75" thickBot="1" x14ac:dyDescent="0.3">
      <c r="A64" s="55" t="s">
        <v>20</v>
      </c>
      <c r="B64" s="56"/>
      <c r="C64" s="56"/>
      <c r="D64" s="56"/>
      <c r="E64" s="57"/>
    </row>
    <row r="65" spans="1:5" ht="18" x14ac:dyDescent="0.25">
      <c r="A65" s="2" t="s">
        <v>5</v>
      </c>
      <c r="B65" s="2" t="s">
        <v>6</v>
      </c>
      <c r="C65" s="2" t="s">
        <v>7</v>
      </c>
      <c r="D65" s="2" t="s">
        <v>8</v>
      </c>
      <c r="E65" s="2" t="s">
        <v>9</v>
      </c>
    </row>
    <row r="66" spans="1:5" ht="18" x14ac:dyDescent="0.25">
      <c r="A66" s="32" t="str">
        <f>VLOOKUP(B66,'[1]LISTADO ATM'!$A$2:$C$822,3,0)</f>
        <v>DISTRITO NACIONAL</v>
      </c>
      <c r="B66" s="21">
        <v>577</v>
      </c>
      <c r="C66" s="24" t="str">
        <f>VLOOKUP(B66,'[1]LISTADO ATM'!$A$2:$B$822,2,0)</f>
        <v xml:space="preserve">ATM Olé Ave. Duarte </v>
      </c>
      <c r="D66" s="21" t="s">
        <v>18</v>
      </c>
      <c r="E66" s="26">
        <v>3335937938</v>
      </c>
    </row>
    <row r="67" spans="1:5" ht="18" x14ac:dyDescent="0.25">
      <c r="A67" s="32" t="str">
        <f>VLOOKUP(B67,'[1]LISTADO ATM'!$A$2:$C$822,3,0)</f>
        <v>DISTRITO NACIONAL</v>
      </c>
      <c r="B67" s="21">
        <v>981</v>
      </c>
      <c r="C67" s="24" t="str">
        <f>VLOOKUP(B67,'[1]LISTADO ATM'!$A$2:$B$822,2,0)</f>
        <v xml:space="preserve">ATM Edificio 911 </v>
      </c>
      <c r="D67" s="21" t="s">
        <v>18</v>
      </c>
      <c r="E67" s="26">
        <v>3335935214</v>
      </c>
    </row>
    <row r="68" spans="1:5" ht="18" x14ac:dyDescent="0.25">
      <c r="A68" s="32" t="str">
        <f>VLOOKUP(B68,'[1]LISTADO ATM'!$A$2:$C$822,3,0)</f>
        <v>DISTRITO NACIONAL</v>
      </c>
      <c r="B68" s="21">
        <v>567</v>
      </c>
      <c r="C68" s="24" t="str">
        <f>VLOOKUP(B68,'[1]LISTADO ATM'!$A$2:$B$822,2,0)</f>
        <v xml:space="preserve">ATM Oficina Máximo Gómez </v>
      </c>
      <c r="D68" s="21" t="s">
        <v>18</v>
      </c>
      <c r="E68" s="26">
        <v>3335936543</v>
      </c>
    </row>
    <row r="69" spans="1:5" ht="18" x14ac:dyDescent="0.25">
      <c r="A69" s="32" t="str">
        <f>VLOOKUP(B69,'[1]LISTADO ATM'!$A$2:$C$822,3,0)</f>
        <v>ESTE</v>
      </c>
      <c r="B69" s="21">
        <v>495</v>
      </c>
      <c r="C69" s="24" t="str">
        <f>VLOOKUP(B69,'[1]LISTADO ATM'!$A$2:$B$822,2,0)</f>
        <v>ATM Cemento PANAM</v>
      </c>
      <c r="D69" s="21" t="s">
        <v>18</v>
      </c>
      <c r="E69" s="26">
        <v>3335938073</v>
      </c>
    </row>
    <row r="70" spans="1:5" ht="18" x14ac:dyDescent="0.25">
      <c r="A70" s="32" t="str">
        <f>VLOOKUP(B70,'[1]LISTADO ATM'!$A$2:$C$822,3,0)</f>
        <v>DISTRITO NACIONAL</v>
      </c>
      <c r="B70" s="21">
        <v>931</v>
      </c>
      <c r="C70" s="24" t="str">
        <f>VLOOKUP(B70,'[1]LISTADO ATM'!$A$2:$B$822,2,0)</f>
        <v xml:space="preserve">ATM Autobanco Luperón I </v>
      </c>
      <c r="D70" s="21" t="s">
        <v>18</v>
      </c>
      <c r="E70" s="26">
        <v>3335939201</v>
      </c>
    </row>
    <row r="71" spans="1:5" ht="18" x14ac:dyDescent="0.25">
      <c r="A71" s="32" t="str">
        <f>VLOOKUP(B71,'[1]LISTADO ATM'!$A$2:$C$822,3,0)</f>
        <v>NORTE</v>
      </c>
      <c r="B71" s="21">
        <v>291</v>
      </c>
      <c r="C71" s="24" t="str">
        <f>VLOOKUP(B71,'[1]LISTADO ATM'!$A$2:$B$822,2,0)</f>
        <v xml:space="preserve">ATM S/M Jumbo Las Colinas </v>
      </c>
      <c r="D71" s="21" t="s">
        <v>18</v>
      </c>
      <c r="E71" s="26">
        <v>3335939552</v>
      </c>
    </row>
    <row r="72" spans="1:5" ht="18" x14ac:dyDescent="0.25">
      <c r="A72" s="32" t="str">
        <f>VLOOKUP(B72,'[1]LISTADO ATM'!$A$2:$C$822,3,0)</f>
        <v>NORTE</v>
      </c>
      <c r="B72" s="21">
        <v>290</v>
      </c>
      <c r="C72" s="24" t="str">
        <f>VLOOKUP(B72,'[1]LISTADO ATM'!$A$2:$B$822,2,0)</f>
        <v xml:space="preserve">ATM Oficina San Francisco de Macorís </v>
      </c>
      <c r="D72" s="21" t="s">
        <v>18</v>
      </c>
      <c r="E72" s="26">
        <v>3335939504</v>
      </c>
    </row>
    <row r="73" spans="1:5" ht="18" x14ac:dyDescent="0.25">
      <c r="A73" s="32" t="str">
        <f>VLOOKUP(B73,'[1]LISTADO ATM'!$A$2:$C$822,3,0)</f>
        <v>DISTRITO NACIONAL</v>
      </c>
      <c r="B73" s="21">
        <v>911</v>
      </c>
      <c r="C73" s="24" t="str">
        <f>VLOOKUP(B73,'[1]LISTADO ATM'!$A$2:$B$822,2,0)</f>
        <v xml:space="preserve">ATM Oficina Venezuela II </v>
      </c>
      <c r="D73" s="21" t="s">
        <v>18</v>
      </c>
      <c r="E73" s="26">
        <v>3335939511</v>
      </c>
    </row>
    <row r="74" spans="1:5" ht="18" x14ac:dyDescent="0.25">
      <c r="A74" s="32" t="str">
        <f>VLOOKUP(B74,'[1]LISTADO ATM'!$A$2:$C$822,3,0)</f>
        <v>DISTRITO NACIONAL</v>
      </c>
      <c r="B74" s="21">
        <v>515</v>
      </c>
      <c r="C74" s="24" t="str">
        <f>VLOOKUP(B74,'[1]LISTADO ATM'!$A$2:$B$822,2,0)</f>
        <v xml:space="preserve">ATM Oficina Agora Mall I </v>
      </c>
      <c r="D74" s="21" t="s">
        <v>18</v>
      </c>
      <c r="E74" s="26">
        <v>3335939505</v>
      </c>
    </row>
    <row r="75" spans="1:5" ht="18" x14ac:dyDescent="0.25">
      <c r="A75" s="32" t="str">
        <f>VLOOKUP(B75,'[1]LISTADO ATM'!$A$2:$C$822,3,0)</f>
        <v>NORTE</v>
      </c>
      <c r="B75" s="21">
        <v>351</v>
      </c>
      <c r="C75" s="24" t="str">
        <f>VLOOKUP(B75,'[1]LISTADO ATM'!$A$2:$B$822,2,0)</f>
        <v xml:space="preserve">ATM S/M José Luís (Puerto Plata) </v>
      </c>
      <c r="D75" s="21" t="s">
        <v>18</v>
      </c>
      <c r="E75" s="26">
        <v>3335939525</v>
      </c>
    </row>
    <row r="76" spans="1:5" ht="18" x14ac:dyDescent="0.25">
      <c r="A76" s="32" t="str">
        <f>VLOOKUP(B76,'[1]LISTADO ATM'!$A$2:$C$822,3,0)</f>
        <v>DISTRITO NACIONAL</v>
      </c>
      <c r="B76" s="21">
        <v>139</v>
      </c>
      <c r="C76" s="24" t="str">
        <f>VLOOKUP(B76,'[1]LISTADO ATM'!$A$2:$B$822,2,0)</f>
        <v xml:space="preserve">ATM Oficina Plaza Lama Zona Oriental I </v>
      </c>
      <c r="D76" s="21" t="s">
        <v>18</v>
      </c>
      <c r="E76" s="26">
        <v>3335939520</v>
      </c>
    </row>
    <row r="77" spans="1:5" ht="18" x14ac:dyDescent="0.25">
      <c r="A77" s="32" t="str">
        <f>VLOOKUP(B77,'[1]LISTADO ATM'!$A$2:$C$822,3,0)</f>
        <v>SUR</v>
      </c>
      <c r="B77" s="21">
        <v>871</v>
      </c>
      <c r="C77" s="24" t="str">
        <f>VLOOKUP(B77,'[1]LISTADO ATM'!$A$2:$B$822,2,0)</f>
        <v>ATM Plaza Cultural San Juan</v>
      </c>
      <c r="D77" s="21" t="s">
        <v>18</v>
      </c>
      <c r="E77" s="26">
        <v>3335939518</v>
      </c>
    </row>
    <row r="78" spans="1:5" ht="18" x14ac:dyDescent="0.25">
      <c r="A78" s="32" t="str">
        <f>VLOOKUP(B78,'[1]LISTADO ATM'!$A$2:$C$822,3,0)</f>
        <v>ESTE</v>
      </c>
      <c r="B78" s="21">
        <v>844</v>
      </c>
      <c r="C78" s="24" t="str">
        <f>VLOOKUP(B78,'[1]LISTADO ATM'!$A$2:$B$822,2,0)</f>
        <v xml:space="preserve">ATM San Juan Shopping Center (Bávaro) </v>
      </c>
      <c r="D78" s="21" t="s">
        <v>18</v>
      </c>
      <c r="E78" s="26">
        <v>3335939534</v>
      </c>
    </row>
    <row r="79" spans="1:5" ht="18" x14ac:dyDescent="0.25">
      <c r="A79" s="32" t="str">
        <f>VLOOKUP(B79,'[1]LISTADO ATM'!$A$2:$C$822,3,0)</f>
        <v>ESTE</v>
      </c>
      <c r="B79" s="21">
        <v>386</v>
      </c>
      <c r="C79" s="24" t="str">
        <f>VLOOKUP(B79,'[1]LISTADO ATM'!$A$2:$B$822,2,0)</f>
        <v xml:space="preserve">ATM Plaza Verón II </v>
      </c>
      <c r="D79" s="21" t="s">
        <v>18</v>
      </c>
      <c r="E79" s="26">
        <v>3335939529</v>
      </c>
    </row>
    <row r="80" spans="1:5" ht="18" x14ac:dyDescent="0.25">
      <c r="A80" s="32" t="str">
        <f>VLOOKUP(B80,'[1]LISTADO ATM'!$A$2:$C$822,3,0)</f>
        <v>DISTRITO NACIONAL</v>
      </c>
      <c r="B80" s="21">
        <v>23</v>
      </c>
      <c r="C80" s="24" t="str">
        <f>VLOOKUP(B80,'[1]LISTADO ATM'!$A$2:$B$822,2,0)</f>
        <v xml:space="preserve">ATM Oficina México </v>
      </c>
      <c r="D80" s="21" t="s">
        <v>18</v>
      </c>
      <c r="E80" s="26">
        <v>3335939528</v>
      </c>
    </row>
    <row r="81" spans="1:5" ht="18" x14ac:dyDescent="0.25">
      <c r="A81" s="32" t="str">
        <f>VLOOKUP(B81,'[1]LISTADO ATM'!$A$2:$C$822,3,0)</f>
        <v>DISTRITO NACIONAL</v>
      </c>
      <c r="B81" s="21">
        <v>735</v>
      </c>
      <c r="C81" s="24" t="str">
        <f>VLOOKUP(B81,'[1]LISTADO ATM'!$A$2:$B$822,2,0)</f>
        <v xml:space="preserve">ATM Oficina Independencia II  </v>
      </c>
      <c r="D81" s="21" t="s">
        <v>18</v>
      </c>
      <c r="E81" s="26">
        <v>3335939538</v>
      </c>
    </row>
    <row r="82" spans="1:5" ht="18" x14ac:dyDescent="0.25">
      <c r="A82" s="32" t="str">
        <f>VLOOKUP(B82,'[1]LISTADO ATM'!$A$2:$C$822,3,0)</f>
        <v>DISTRITO NACIONAL</v>
      </c>
      <c r="B82" s="21">
        <v>194</v>
      </c>
      <c r="C82" s="24" t="str">
        <f>VLOOKUP(B82,'[1]LISTADO ATM'!$A$2:$B$822,2,0)</f>
        <v xml:space="preserve">ATM UNP Pantoja </v>
      </c>
      <c r="D82" s="21" t="s">
        <v>18</v>
      </c>
      <c r="E82" s="26">
        <v>3335939503</v>
      </c>
    </row>
    <row r="83" spans="1:5" ht="18" x14ac:dyDescent="0.25">
      <c r="A83" s="32" t="str">
        <f>VLOOKUP(B83,'[1]LISTADO ATM'!$A$2:$C$822,3,0)</f>
        <v>NORTE</v>
      </c>
      <c r="B83" s="21">
        <v>497</v>
      </c>
      <c r="C83" s="24" t="str">
        <f>VLOOKUP(B83,'[1]LISTADO ATM'!$A$2:$B$822,2,0)</f>
        <v>ATM Ofic. El Portal ll (Santiago)</v>
      </c>
      <c r="D83" s="21" t="s">
        <v>18</v>
      </c>
      <c r="E83" s="26">
        <v>3335939557</v>
      </c>
    </row>
    <row r="84" spans="1:5" ht="18" x14ac:dyDescent="0.25">
      <c r="A84" s="25" t="s">
        <v>11</v>
      </c>
      <c r="B84" s="37">
        <f>COUNT(B66:B83)</f>
        <v>18</v>
      </c>
      <c r="C84" s="13"/>
      <c r="D84" s="13"/>
      <c r="E84" s="13"/>
    </row>
    <row r="85" spans="1:5" ht="15.75" thickBot="1" x14ac:dyDescent="0.3">
      <c r="B85" s="5"/>
      <c r="E85" s="5"/>
    </row>
    <row r="86" spans="1:5" ht="18" x14ac:dyDescent="0.25">
      <c r="A86" s="62" t="s">
        <v>13</v>
      </c>
      <c r="B86" s="63"/>
      <c r="C86" s="63"/>
      <c r="D86" s="63"/>
      <c r="E86" s="64"/>
    </row>
    <row r="87" spans="1:5" ht="18" x14ac:dyDescent="0.25">
      <c r="A87" s="2" t="s">
        <v>5</v>
      </c>
      <c r="B87" s="6" t="s">
        <v>6</v>
      </c>
      <c r="C87" s="4" t="s">
        <v>7</v>
      </c>
      <c r="D87" s="17" t="s">
        <v>8</v>
      </c>
      <c r="E87" s="17" t="s">
        <v>9</v>
      </c>
    </row>
    <row r="88" spans="1:5" ht="18" x14ac:dyDescent="0.25">
      <c r="A88" s="18" t="str">
        <f>VLOOKUP(B88,'[1]LISTADO ATM'!$A$2:$C$822,3,0)</f>
        <v>SUR</v>
      </c>
      <c r="B88" s="21">
        <v>101</v>
      </c>
      <c r="C88" s="24" t="str">
        <f>VLOOKUP(B88,'[1]LISTADO ATM'!$A$2:$B$822,2,0)</f>
        <v xml:space="preserve">ATM Oficina San Juan de la Maguana I </v>
      </c>
      <c r="D88" s="40" t="s">
        <v>23</v>
      </c>
      <c r="E88" s="26">
        <v>3335939553</v>
      </c>
    </row>
    <row r="89" spans="1:5" ht="18" x14ac:dyDescent="0.25">
      <c r="A89" s="18" t="str">
        <f>VLOOKUP(B89,'[1]LISTADO ATM'!$A$2:$C$822,3,0)</f>
        <v>DISTRITO NACIONAL</v>
      </c>
      <c r="B89" s="21">
        <v>39</v>
      </c>
      <c r="C89" s="24" t="str">
        <f>VLOOKUP(B89,'[1]LISTADO ATM'!$A$2:$B$822,2,0)</f>
        <v xml:space="preserve">ATM Oficina Ovando </v>
      </c>
      <c r="D89" s="40" t="s">
        <v>24</v>
      </c>
      <c r="E89" s="26">
        <v>3335939405</v>
      </c>
    </row>
    <row r="90" spans="1:5" ht="18" x14ac:dyDescent="0.25">
      <c r="A90" s="18" t="str">
        <f>VLOOKUP(B90,'[1]LISTADO ATM'!$A$2:$C$822,3,0)</f>
        <v>NORTE</v>
      </c>
      <c r="B90" s="21">
        <v>741</v>
      </c>
      <c r="C90" s="24" t="str">
        <f>VLOOKUP(B90,'[1]LISTADO ATM'!$A$2:$B$822,2,0)</f>
        <v>ATM CURNE UASD San Francisco de Macorís</v>
      </c>
      <c r="D90" s="40" t="s">
        <v>24</v>
      </c>
      <c r="E90" s="26">
        <v>3335938841</v>
      </c>
    </row>
    <row r="91" spans="1:5" ht="18" x14ac:dyDescent="0.25">
      <c r="A91" s="18" t="str">
        <f>VLOOKUP(B91,'[1]LISTADO ATM'!$A$2:$C$822,3,0)</f>
        <v>SUR</v>
      </c>
      <c r="B91" s="21">
        <v>537</v>
      </c>
      <c r="C91" s="24" t="str">
        <f>VLOOKUP(B91,'[1]LISTADO ATM'!$A$2:$B$822,2,0)</f>
        <v xml:space="preserve">ATM Estación Texaco Enriquillo (Barahona) </v>
      </c>
      <c r="D91" s="40" t="s">
        <v>24</v>
      </c>
      <c r="E91" s="26">
        <v>3335938000</v>
      </c>
    </row>
    <row r="92" spans="1:5" ht="18" x14ac:dyDescent="0.25">
      <c r="A92" s="18" t="str">
        <f>VLOOKUP(B92,'[1]LISTADO ATM'!$A$2:$C$822,3,0)</f>
        <v>SUR</v>
      </c>
      <c r="B92" s="21">
        <v>780</v>
      </c>
      <c r="C92" s="24" t="str">
        <f>VLOOKUP(B92,'[1]LISTADO ATM'!$A$2:$B$822,2,0)</f>
        <v xml:space="preserve">ATM Oficina Barahona I </v>
      </c>
      <c r="D92" s="40" t="s">
        <v>24</v>
      </c>
      <c r="E92" s="26">
        <v>3335938208</v>
      </c>
    </row>
    <row r="93" spans="1:5" ht="18" x14ac:dyDescent="0.25">
      <c r="A93" s="25" t="s">
        <v>11</v>
      </c>
      <c r="B93" s="37">
        <f>COUNT(B88:B92)</f>
        <v>5</v>
      </c>
      <c r="C93" s="13"/>
      <c r="D93" s="16"/>
      <c r="E93" s="16"/>
    </row>
    <row r="94" spans="1:5" ht="15.75" thickBot="1" x14ac:dyDescent="0.3">
      <c r="B94" s="5"/>
      <c r="E94" s="5"/>
    </row>
    <row r="95" spans="1:5" ht="18.75" thickBot="1" x14ac:dyDescent="0.3">
      <c r="A95" s="60" t="s">
        <v>12</v>
      </c>
      <c r="B95" s="61"/>
      <c r="C95" t="s">
        <v>17</v>
      </c>
      <c r="D95" s="5"/>
      <c r="E95" s="5"/>
    </row>
    <row r="96" spans="1:5" ht="18.75" thickBot="1" x14ac:dyDescent="0.3">
      <c r="A96" s="33">
        <f>+B62+B84+B93</f>
        <v>66</v>
      </c>
      <c r="B96" s="39"/>
    </row>
    <row r="97" spans="1:5" ht="15.75" thickBot="1" x14ac:dyDescent="0.3">
      <c r="B97" s="5"/>
      <c r="E97" s="5"/>
    </row>
    <row r="98" spans="1:5" ht="18.75" thickBot="1" x14ac:dyDescent="0.3">
      <c r="A98" s="55" t="s">
        <v>15</v>
      </c>
      <c r="B98" s="56"/>
      <c r="C98" s="56"/>
      <c r="D98" s="56"/>
      <c r="E98" s="57"/>
    </row>
    <row r="99" spans="1:5" ht="18" x14ac:dyDescent="0.25">
      <c r="A99" s="6" t="s">
        <v>5</v>
      </c>
      <c r="B99" s="6" t="s">
        <v>6</v>
      </c>
      <c r="C99" s="4" t="s">
        <v>7</v>
      </c>
      <c r="D99" s="58" t="s">
        <v>8</v>
      </c>
      <c r="E99" s="59"/>
    </row>
    <row r="100" spans="1:5" ht="18" x14ac:dyDescent="0.25">
      <c r="A100" s="21" t="str">
        <f>VLOOKUP(B100,'[1]LISTADO ATM'!$A$2:$C$822,3,0)</f>
        <v>DISTRITO NACIONAL</v>
      </c>
      <c r="B100" s="36">
        <v>561</v>
      </c>
      <c r="C100" s="21" t="str">
        <f>VLOOKUP(B100,'[1]LISTADO ATM'!$A$2:$B$822,2,0)</f>
        <v xml:space="preserve">ATM Comando Regional P.N. S.D. Este </v>
      </c>
      <c r="D100" s="41" t="s">
        <v>25</v>
      </c>
      <c r="E100" s="42"/>
    </row>
    <row r="101" spans="1:5" ht="18" x14ac:dyDescent="0.25">
      <c r="A101" s="21" t="str">
        <f>VLOOKUP(B101,'[1]LISTADO ATM'!$A$2:$C$822,3,0)</f>
        <v>NORTE</v>
      </c>
      <c r="B101" s="36">
        <v>741</v>
      </c>
      <c r="C101" s="21" t="str">
        <f>VLOOKUP(B101,'[1]LISTADO ATM'!$A$2:$B$822,2,0)</f>
        <v>ATM CURNE UASD San Francisco de Macorís</v>
      </c>
      <c r="D101" s="41" t="s">
        <v>21</v>
      </c>
      <c r="E101" s="42"/>
    </row>
    <row r="102" spans="1:5" ht="18" x14ac:dyDescent="0.25">
      <c r="A102" s="21" t="str">
        <f>VLOOKUP(B102,'[1]LISTADO ATM'!$A$2:$C$822,3,0)</f>
        <v>DISTRITO NACIONAL</v>
      </c>
      <c r="B102" s="36">
        <v>438</v>
      </c>
      <c r="C102" s="21" t="str">
        <f>VLOOKUP(B102,'[1]LISTADO ATM'!$A$2:$B$822,2,0)</f>
        <v xml:space="preserve">ATM Autobanco Torre IV </v>
      </c>
      <c r="D102" s="41" t="s">
        <v>25</v>
      </c>
      <c r="E102" s="42"/>
    </row>
    <row r="103" spans="1:5" ht="18" x14ac:dyDescent="0.25">
      <c r="A103" s="21" t="str">
        <f>VLOOKUP(B103,'[1]LISTADO ATM'!$A$2:$C$822,3,0)</f>
        <v>SUR</v>
      </c>
      <c r="B103" s="36">
        <v>582</v>
      </c>
      <c r="C103" s="21" t="str">
        <f>VLOOKUP(B103,'[1]LISTADO ATM'!$A$2:$B$822,2,0)</f>
        <v>ATM Estación Sabana Yegua</v>
      </c>
      <c r="D103" s="41" t="s">
        <v>21</v>
      </c>
      <c r="E103" s="42"/>
    </row>
    <row r="104" spans="1:5" ht="18" x14ac:dyDescent="0.25">
      <c r="A104" s="21" t="str">
        <f>VLOOKUP(B104,'[1]LISTADO ATM'!$A$2:$C$822,3,0)</f>
        <v>NORTE</v>
      </c>
      <c r="B104" s="36">
        <v>383</v>
      </c>
      <c r="C104" s="21" t="str">
        <f>VLOOKUP(B104,'[1]LISTADO ATM'!$A$2:$B$822,2,0)</f>
        <v>ATM S/M Daniel (Dajabón)</v>
      </c>
      <c r="D104" s="41" t="s">
        <v>25</v>
      </c>
      <c r="E104" s="42"/>
    </row>
    <row r="105" spans="1:5" ht="18" x14ac:dyDescent="0.25">
      <c r="A105" s="21" t="str">
        <f>VLOOKUP(B105,'[1]LISTADO ATM'!$A$2:$C$822,3,0)</f>
        <v>DISTRITO NACIONAL</v>
      </c>
      <c r="B105" s="36">
        <v>745</v>
      </c>
      <c r="C105" s="21" t="str">
        <f>VLOOKUP(B105,'[1]LISTADO ATM'!$A$2:$B$822,2,0)</f>
        <v xml:space="preserve">ATM Oficina Ave. Duarte </v>
      </c>
      <c r="D105" s="41" t="s">
        <v>25</v>
      </c>
      <c r="E105" s="42"/>
    </row>
    <row r="106" spans="1:5" ht="18" x14ac:dyDescent="0.25">
      <c r="A106" s="21" t="str">
        <f>VLOOKUP(B106,'[1]LISTADO ATM'!$A$2:$C$822,3,0)</f>
        <v>DISTRITO NACIONAL</v>
      </c>
      <c r="B106" s="36">
        <v>162</v>
      </c>
      <c r="C106" s="21" t="str">
        <f>VLOOKUP(B106,'[1]LISTADO ATM'!$A$2:$B$822,2,0)</f>
        <v xml:space="preserve">ATM Oficina Tiradentes I </v>
      </c>
      <c r="D106" s="41" t="s">
        <v>21</v>
      </c>
      <c r="E106" s="42"/>
    </row>
    <row r="107" spans="1:5" ht="18" x14ac:dyDescent="0.25">
      <c r="A107" s="21" t="str">
        <f>VLOOKUP(B107,'[1]LISTADO ATM'!$A$2:$C$822,3,0)</f>
        <v>NORTE</v>
      </c>
      <c r="B107" s="36">
        <v>749</v>
      </c>
      <c r="C107" s="21" t="str">
        <f>VLOOKUP(B107,'[1]LISTADO ATM'!$A$2:$B$822,2,0)</f>
        <v xml:space="preserve">ATM Oficina Yaque </v>
      </c>
      <c r="D107" s="41" t="s">
        <v>21</v>
      </c>
      <c r="E107" s="42"/>
    </row>
    <row r="108" spans="1:5" ht="18" x14ac:dyDescent="0.25">
      <c r="A108" s="21" t="str">
        <f>VLOOKUP(B108,'[1]LISTADO ATM'!$A$2:$C$822,3,0)</f>
        <v>DISTRITO NACIONAL</v>
      </c>
      <c r="B108" s="36">
        <v>578</v>
      </c>
      <c r="C108" s="21" t="str">
        <f>VLOOKUP(B108,'[1]LISTADO ATM'!$A$2:$B$822,2,0)</f>
        <v xml:space="preserve">ATM Procuraduría General de la República </v>
      </c>
      <c r="D108" s="41" t="s">
        <v>25</v>
      </c>
      <c r="E108" s="42"/>
    </row>
    <row r="109" spans="1:5" ht="18" x14ac:dyDescent="0.25">
      <c r="A109" s="21" t="str">
        <f>VLOOKUP(B109,'[1]LISTADO ATM'!$A$2:$C$822,3,0)</f>
        <v>NORTE</v>
      </c>
      <c r="B109" s="36">
        <v>775</v>
      </c>
      <c r="C109" s="21" t="str">
        <f>VLOOKUP(B109,'[1]LISTADO ATM'!$A$2:$B$822,2,0)</f>
        <v xml:space="preserve">ATM S/M Lilo (Montecristi) </v>
      </c>
      <c r="D109" s="41" t="s">
        <v>25</v>
      </c>
      <c r="E109" s="42"/>
    </row>
    <row r="110" spans="1:5" ht="18" x14ac:dyDescent="0.25">
      <c r="A110" s="21" t="str">
        <f>VLOOKUP(B110,'[1]LISTADO ATM'!$A$2:$C$822,3,0)</f>
        <v>NORTE</v>
      </c>
      <c r="B110" s="36">
        <v>950</v>
      </c>
      <c r="C110" s="21" t="str">
        <f>VLOOKUP(B110,'[1]LISTADO ATM'!$A$2:$B$822,2,0)</f>
        <v xml:space="preserve">ATM Oficina Monterrico </v>
      </c>
      <c r="D110" s="41" t="s">
        <v>21</v>
      </c>
      <c r="E110" s="42"/>
    </row>
    <row r="111" spans="1:5" ht="18" x14ac:dyDescent="0.25">
      <c r="A111" s="21" t="str">
        <f>VLOOKUP(B111,'[1]LISTADO ATM'!$A$2:$C$822,3,0)</f>
        <v>NORTE</v>
      </c>
      <c r="B111" s="36">
        <v>288</v>
      </c>
      <c r="C111" s="21" t="str">
        <f>VLOOKUP(B111,'[1]LISTADO ATM'!$A$2:$B$822,2,0)</f>
        <v xml:space="preserve">ATM Oficina Camino Real II (Puerto Plata) </v>
      </c>
      <c r="D111" s="41" t="s">
        <v>21</v>
      </c>
      <c r="E111" s="42"/>
    </row>
    <row r="112" spans="1:5" ht="18" x14ac:dyDescent="0.25">
      <c r="A112" s="21" t="str">
        <f>VLOOKUP(B112,'[1]LISTADO ATM'!$A$2:$C$822,3,0)</f>
        <v>DISTRITO NACIONAL</v>
      </c>
      <c r="B112" s="36">
        <v>243</v>
      </c>
      <c r="C112" s="21" t="str">
        <f>VLOOKUP(B112,'[1]LISTADO ATM'!$A$2:$B$822,2,0)</f>
        <v xml:space="preserve">ATM Autoservicio Plaza Central  </v>
      </c>
      <c r="D112" s="41" t="s">
        <v>21</v>
      </c>
      <c r="E112" s="42"/>
    </row>
    <row r="113" spans="1:5" ht="18" x14ac:dyDescent="0.25">
      <c r="A113" s="21" t="str">
        <f>VLOOKUP(B113,'[1]LISTADO ATM'!$A$2:$C$822,3,0)</f>
        <v>NORTE</v>
      </c>
      <c r="B113" s="36">
        <v>501</v>
      </c>
      <c r="C113" s="21" t="str">
        <f>VLOOKUP(B113,'[1]LISTADO ATM'!$A$2:$B$822,2,0)</f>
        <v xml:space="preserve">ATM UNP La Canela </v>
      </c>
      <c r="D113" s="41" t="s">
        <v>25</v>
      </c>
      <c r="E113" s="42"/>
    </row>
    <row r="114" spans="1:5" ht="18" x14ac:dyDescent="0.25">
      <c r="A114" s="21" t="str">
        <f>VLOOKUP(B114,'[1]LISTADO ATM'!$A$2:$C$822,3,0)</f>
        <v>NORTE</v>
      </c>
      <c r="B114" s="36">
        <v>599</v>
      </c>
      <c r="C114" s="21" t="str">
        <f>VLOOKUP(B114,'[1]LISTADO ATM'!$A$2:$B$822,2,0)</f>
        <v xml:space="preserve">ATM Oficina Plaza Internacional (Santiago) </v>
      </c>
      <c r="D114" s="41" t="s">
        <v>21</v>
      </c>
      <c r="E114" s="42"/>
    </row>
    <row r="115" spans="1:5" ht="18" x14ac:dyDescent="0.25">
      <c r="A115" s="21" t="str">
        <f>VLOOKUP(B115,'[1]LISTADO ATM'!$A$2:$C$822,3,0)</f>
        <v>NORTE</v>
      </c>
      <c r="B115" s="36">
        <v>716</v>
      </c>
      <c r="C115" s="21" t="str">
        <f>VLOOKUP(B115,'[1]LISTADO ATM'!$A$2:$B$822,2,0)</f>
        <v xml:space="preserve">ATM Oficina Zona Franca (Santiago) </v>
      </c>
      <c r="D115" s="41" t="s">
        <v>21</v>
      </c>
      <c r="E115" s="42"/>
    </row>
    <row r="116" spans="1:5" ht="18" x14ac:dyDescent="0.25">
      <c r="A116" s="21" t="str">
        <f>VLOOKUP(B116,'[1]LISTADO ATM'!$A$2:$C$822,3,0)</f>
        <v>SUR</v>
      </c>
      <c r="B116" s="36">
        <v>733</v>
      </c>
      <c r="C116" s="21" t="str">
        <f>VLOOKUP(B116,'[1]LISTADO ATM'!$A$2:$B$822,2,0)</f>
        <v xml:space="preserve">ATM Zona Franca Perdenales </v>
      </c>
      <c r="D116" s="41" t="s">
        <v>21</v>
      </c>
      <c r="E116" s="42"/>
    </row>
    <row r="117" spans="1:5" ht="18" x14ac:dyDescent="0.25">
      <c r="A117" s="21" t="str">
        <f>VLOOKUP(B117,'[1]LISTADO ATM'!$A$2:$C$822,3,0)</f>
        <v>NORTE</v>
      </c>
      <c r="B117" s="36">
        <v>760</v>
      </c>
      <c r="C117" s="21" t="str">
        <f>VLOOKUP(B117,'[1]LISTADO ATM'!$A$2:$B$822,2,0)</f>
        <v xml:space="preserve">ATM UNP Cruce Guayacanes (Mao) </v>
      </c>
      <c r="D117" s="41" t="s">
        <v>25</v>
      </c>
      <c r="E117" s="42"/>
    </row>
    <row r="118" spans="1:5" ht="18" x14ac:dyDescent="0.25">
      <c r="A118" s="21" t="str">
        <f>VLOOKUP(B118,'[1]LISTADO ATM'!$A$2:$C$822,3,0)</f>
        <v>NORTE</v>
      </c>
      <c r="B118" s="36">
        <v>903</v>
      </c>
      <c r="C118" s="21" t="str">
        <f>VLOOKUP(B118,'[1]LISTADO ATM'!$A$2:$B$822,2,0)</f>
        <v xml:space="preserve">ATM Oficina La Vega Real I </v>
      </c>
      <c r="D118" s="41" t="s">
        <v>21</v>
      </c>
      <c r="E118" s="42"/>
    </row>
    <row r="119" spans="1:5" ht="18" x14ac:dyDescent="0.25">
      <c r="A119" s="21" t="str">
        <f>VLOOKUP(B119,'[1]LISTADO ATM'!$A$2:$C$822,3,0)</f>
        <v>DISTRITO NACIONAL</v>
      </c>
      <c r="B119" s="36">
        <v>955</v>
      </c>
      <c r="C119" s="21" t="str">
        <f>VLOOKUP(B119,'[1]LISTADO ATM'!$A$2:$B$822,2,0)</f>
        <v xml:space="preserve">ATM Oficina Americana Independencia II </v>
      </c>
      <c r="D119" s="41" t="s">
        <v>21</v>
      </c>
      <c r="E119" s="42"/>
    </row>
    <row r="120" spans="1:5" ht="18.75" thickBot="1" x14ac:dyDescent="0.3">
      <c r="A120" s="25" t="s">
        <v>11</v>
      </c>
      <c r="B120" s="38">
        <f>COUNT(B100:B119)</f>
        <v>20</v>
      </c>
      <c r="C120" s="22"/>
      <c r="D120" s="22"/>
      <c r="E120" s="23"/>
    </row>
  </sheetData>
  <mergeCells count="32">
    <mergeCell ref="D102:E102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01:E101"/>
    <mergeCell ref="D100:E100"/>
    <mergeCell ref="C15:E15"/>
    <mergeCell ref="A17:E17"/>
    <mergeCell ref="D99:E99"/>
    <mergeCell ref="A98:E98"/>
    <mergeCell ref="A95:B95"/>
    <mergeCell ref="A86:E86"/>
    <mergeCell ref="A64:E64"/>
    <mergeCell ref="A1:E1"/>
    <mergeCell ref="A2:E2"/>
    <mergeCell ref="A7:E7"/>
    <mergeCell ref="C10:E10"/>
    <mergeCell ref="A12:E12"/>
    <mergeCell ref="D107:E107"/>
    <mergeCell ref="D106:E106"/>
    <mergeCell ref="D105:E105"/>
    <mergeCell ref="D103:E103"/>
    <mergeCell ref="D104:E10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87"/>
  <sheetViews>
    <sheetView workbookViewId="0">
      <selection activeCell="F2" sqref="F2"/>
    </sheetView>
  </sheetViews>
  <sheetFormatPr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577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577 981 567 775 495 862 869 511 931 291 290 111 911 366 515 351 139 871 844 386 23 735                                        </v>
      </c>
    </row>
    <row r="3" spans="2:6" ht="18.75" thickBot="1" x14ac:dyDescent="0.3">
      <c r="B3" s="21">
        <v>981</v>
      </c>
      <c r="C3" s="28" t="s">
        <v>17</v>
      </c>
    </row>
    <row r="4" spans="2:6" ht="18.75" thickBot="1" x14ac:dyDescent="0.3">
      <c r="B4" s="21">
        <v>567</v>
      </c>
      <c r="C4" s="28" t="s">
        <v>17</v>
      </c>
    </row>
    <row r="5" spans="2:6" ht="18.75" thickBot="1" x14ac:dyDescent="0.3">
      <c r="B5" s="21">
        <v>775</v>
      </c>
      <c r="C5" s="28" t="s">
        <v>17</v>
      </c>
    </row>
    <row r="6" spans="2:6" ht="18.75" thickBot="1" x14ac:dyDescent="0.3">
      <c r="B6" s="21">
        <v>495</v>
      </c>
      <c r="C6" s="28" t="s">
        <v>17</v>
      </c>
    </row>
    <row r="7" spans="2:6" ht="18.75" thickBot="1" x14ac:dyDescent="0.3">
      <c r="B7" s="21">
        <v>862</v>
      </c>
      <c r="C7" s="28" t="s">
        <v>17</v>
      </c>
    </row>
    <row r="8" spans="2:6" ht="18.75" thickBot="1" x14ac:dyDescent="0.3">
      <c r="B8" s="21">
        <v>869</v>
      </c>
      <c r="C8" s="28" t="s">
        <v>17</v>
      </c>
    </row>
    <row r="9" spans="2:6" ht="18.75" thickBot="1" x14ac:dyDescent="0.3">
      <c r="B9" s="21">
        <v>511</v>
      </c>
      <c r="C9" s="28" t="s">
        <v>17</v>
      </c>
    </row>
    <row r="10" spans="2:6" ht="18.75" thickBot="1" x14ac:dyDescent="0.3">
      <c r="B10" s="21">
        <v>931</v>
      </c>
      <c r="C10" s="28" t="s">
        <v>17</v>
      </c>
    </row>
    <row r="11" spans="2:6" ht="18.75" thickBot="1" x14ac:dyDescent="0.3">
      <c r="B11" s="21">
        <v>291</v>
      </c>
      <c r="C11" s="28" t="s">
        <v>17</v>
      </c>
    </row>
    <row r="12" spans="2:6" ht="18.75" thickBot="1" x14ac:dyDescent="0.3">
      <c r="B12" s="21">
        <v>290</v>
      </c>
      <c r="C12" s="28" t="s">
        <v>17</v>
      </c>
    </row>
    <row r="13" spans="2:6" ht="18.75" thickBot="1" x14ac:dyDescent="0.3">
      <c r="B13" s="21">
        <v>111</v>
      </c>
      <c r="C13" s="28" t="s">
        <v>17</v>
      </c>
    </row>
    <row r="14" spans="2:6" ht="18.75" thickBot="1" x14ac:dyDescent="0.3">
      <c r="B14" s="21">
        <v>911</v>
      </c>
      <c r="C14" s="28" t="s">
        <v>17</v>
      </c>
    </row>
    <row r="15" spans="2:6" ht="18.75" thickBot="1" x14ac:dyDescent="0.3">
      <c r="B15" s="21">
        <v>366</v>
      </c>
      <c r="C15" s="28" t="s">
        <v>17</v>
      </c>
    </row>
    <row r="16" spans="2:6" ht="18.75" thickBot="1" x14ac:dyDescent="0.3">
      <c r="B16" s="21">
        <v>515</v>
      </c>
      <c r="C16" s="28" t="s">
        <v>17</v>
      </c>
    </row>
    <row r="17" spans="2:3" ht="18.75" thickBot="1" x14ac:dyDescent="0.3">
      <c r="B17" s="21">
        <v>351</v>
      </c>
      <c r="C17" s="28" t="s">
        <v>17</v>
      </c>
    </row>
    <row r="18" spans="2:3" ht="18.75" thickBot="1" x14ac:dyDescent="0.3">
      <c r="B18" s="21">
        <v>139</v>
      </c>
      <c r="C18" s="28" t="s">
        <v>17</v>
      </c>
    </row>
    <row r="19" spans="2:3" ht="18.75" thickBot="1" x14ac:dyDescent="0.3">
      <c r="B19" s="21">
        <v>871</v>
      </c>
      <c r="C19" s="28" t="s">
        <v>17</v>
      </c>
    </row>
    <row r="20" spans="2:3" ht="18.75" thickBot="1" x14ac:dyDescent="0.3">
      <c r="B20" s="21">
        <v>844</v>
      </c>
      <c r="C20" s="28" t="s">
        <v>17</v>
      </c>
    </row>
    <row r="21" spans="2:3" ht="18.75" thickBot="1" x14ac:dyDescent="0.3">
      <c r="B21" s="21">
        <v>386</v>
      </c>
      <c r="C21" s="28" t="s">
        <v>17</v>
      </c>
    </row>
    <row r="22" spans="2:3" ht="18.75" thickBot="1" x14ac:dyDescent="0.3">
      <c r="B22" s="21">
        <v>23</v>
      </c>
      <c r="C22" s="28" t="s">
        <v>17</v>
      </c>
    </row>
    <row r="23" spans="2:3" ht="18.75" thickBot="1" x14ac:dyDescent="0.3">
      <c r="B23" s="21">
        <v>735</v>
      </c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140" priority="1335"/>
  </conditionalFormatting>
  <conditionalFormatting sqref="B43:B68">
    <cfRule type="duplicateValues" dxfId="139" priority="1333"/>
  </conditionalFormatting>
  <conditionalFormatting sqref="B42">
    <cfRule type="duplicateValues" dxfId="138" priority="94"/>
  </conditionalFormatting>
  <conditionalFormatting sqref="B42">
    <cfRule type="duplicateValues" dxfId="137" priority="92"/>
    <cfRule type="duplicateValues" dxfId="136" priority="93"/>
  </conditionalFormatting>
  <conditionalFormatting sqref="B42">
    <cfRule type="duplicateValues" dxfId="135" priority="95"/>
    <cfRule type="duplicateValues" dxfId="134" priority="96"/>
  </conditionalFormatting>
  <conditionalFormatting sqref="B42">
    <cfRule type="duplicateValues" dxfId="133" priority="97"/>
  </conditionalFormatting>
  <conditionalFormatting sqref="B42">
    <cfRule type="duplicateValues" dxfId="132" priority="98"/>
    <cfRule type="duplicateValues" dxfId="131" priority="99"/>
    <cfRule type="duplicateValues" dxfId="130" priority="100"/>
  </conditionalFormatting>
  <conditionalFormatting sqref="B34:B41">
    <cfRule type="duplicateValues" dxfId="129" priority="70"/>
  </conditionalFormatting>
  <conditionalFormatting sqref="B34:B41">
    <cfRule type="duplicateValues" dxfId="128" priority="67"/>
    <cfRule type="duplicateValues" dxfId="127" priority="68"/>
    <cfRule type="duplicateValues" dxfId="126" priority="69"/>
  </conditionalFormatting>
  <conditionalFormatting sqref="B34:B41">
    <cfRule type="duplicateValues" dxfId="125" priority="71"/>
    <cfRule type="duplicateValues" dxfId="124" priority="72"/>
  </conditionalFormatting>
  <conditionalFormatting sqref="B34:B41">
    <cfRule type="duplicateValues" dxfId="123" priority="73"/>
    <cfRule type="duplicateValues" dxfId="122" priority="74"/>
    <cfRule type="duplicateValues" dxfId="121" priority="75"/>
  </conditionalFormatting>
  <conditionalFormatting sqref="B24:B25">
    <cfRule type="duplicateValues" dxfId="120" priority="47"/>
    <cfRule type="duplicateValues" dxfId="119" priority="48"/>
  </conditionalFormatting>
  <conditionalFormatting sqref="B24:B25">
    <cfRule type="duplicateValues" dxfId="118" priority="44"/>
    <cfRule type="duplicateValues" dxfId="117" priority="45"/>
    <cfRule type="duplicateValues" dxfId="116" priority="46"/>
  </conditionalFormatting>
  <conditionalFormatting sqref="B24:B25">
    <cfRule type="duplicateValues" dxfId="115" priority="43"/>
  </conditionalFormatting>
  <conditionalFormatting sqref="B26:B33">
    <cfRule type="duplicateValues" dxfId="114" priority="41"/>
    <cfRule type="duplicateValues" dxfId="113" priority="42"/>
  </conditionalFormatting>
  <conditionalFormatting sqref="B26:B33">
    <cfRule type="duplicateValues" dxfId="112" priority="38"/>
    <cfRule type="duplicateValues" dxfId="111" priority="39"/>
    <cfRule type="duplicateValues" dxfId="110" priority="40"/>
  </conditionalFormatting>
  <conditionalFormatting sqref="B26:B33">
    <cfRule type="duplicateValues" dxfId="109" priority="37"/>
  </conditionalFormatting>
  <conditionalFormatting sqref="B14:B23">
    <cfRule type="duplicateValues" dxfId="108" priority="35"/>
    <cfRule type="duplicateValues" dxfId="107" priority="36"/>
  </conditionalFormatting>
  <conditionalFormatting sqref="B14:B23">
    <cfRule type="duplicateValues" dxfId="106" priority="32"/>
    <cfRule type="duplicateValues" dxfId="105" priority="33"/>
    <cfRule type="duplicateValues" dxfId="104" priority="34"/>
  </conditionalFormatting>
  <conditionalFormatting sqref="B14:B23">
    <cfRule type="duplicateValues" dxfId="103" priority="31"/>
  </conditionalFormatting>
  <conditionalFormatting sqref="B9:B13">
    <cfRule type="duplicateValues" dxfId="102" priority="17"/>
    <cfRule type="duplicateValues" dxfId="101" priority="18"/>
  </conditionalFormatting>
  <conditionalFormatting sqref="B9:B13">
    <cfRule type="duplicateValues" dxfId="100" priority="14"/>
    <cfRule type="duplicateValues" dxfId="99" priority="15"/>
    <cfRule type="duplicateValues" dxfId="98" priority="16"/>
  </conditionalFormatting>
  <conditionalFormatting sqref="B9:B13">
    <cfRule type="duplicateValues" dxfId="97" priority="13"/>
  </conditionalFormatting>
  <conditionalFormatting sqref="B2:B8">
    <cfRule type="duplicateValues" dxfId="96" priority="5"/>
    <cfRule type="duplicateValues" dxfId="95" priority="6"/>
  </conditionalFormatting>
  <conditionalFormatting sqref="B2:B8">
    <cfRule type="duplicateValues" dxfId="94" priority="2"/>
    <cfRule type="duplicateValues" dxfId="93" priority="3"/>
    <cfRule type="duplicateValues" dxfId="92" priority="4"/>
  </conditionalFormatting>
  <conditionalFormatting sqref="B2:B8">
    <cfRule type="duplicateValues" dxfId="9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2021-07-02T09:44:15Z</dcterms:modified>
</cp:coreProperties>
</file>