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4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Efectivo!$A$58:$E$58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B69" i="1"/>
  <c r="B55" i="1"/>
  <c r="B15" i="1"/>
  <c r="B46" i="1"/>
  <c r="C86" i="1"/>
  <c r="C87" i="1"/>
  <c r="C88" i="1"/>
  <c r="A86" i="1"/>
  <c r="A87" i="1"/>
  <c r="A88" i="1"/>
  <c r="A80" i="1"/>
  <c r="A81" i="1"/>
  <c r="A82" i="1"/>
  <c r="A83" i="1"/>
  <c r="A84" i="1"/>
  <c r="A85" i="1"/>
  <c r="C80" i="1"/>
  <c r="C81" i="1"/>
  <c r="C82" i="1"/>
  <c r="C83" i="1"/>
  <c r="C84" i="1"/>
  <c r="C85" i="1"/>
  <c r="A41" i="1"/>
  <c r="A42" i="1"/>
  <c r="C41" i="1"/>
  <c r="C42" i="1"/>
  <c r="C62" i="1"/>
  <c r="A35" i="1" l="1"/>
  <c r="A36" i="1"/>
  <c r="A37" i="1"/>
  <c r="A38" i="1"/>
  <c r="A39" i="1"/>
  <c r="A40" i="1"/>
  <c r="A43" i="1"/>
  <c r="A44" i="1"/>
  <c r="C35" i="1"/>
  <c r="C36" i="1"/>
  <c r="C37" i="1"/>
  <c r="C38" i="1"/>
  <c r="C39" i="1"/>
  <c r="C40" i="1"/>
  <c r="C43" i="1"/>
  <c r="C44" i="1"/>
  <c r="A52" i="1"/>
  <c r="C52" i="1"/>
  <c r="A9" i="1"/>
  <c r="B10" i="1" l="1"/>
  <c r="A67" i="1"/>
  <c r="A68" i="1"/>
  <c r="C67" i="1"/>
  <c r="C68" i="1"/>
  <c r="C64" i="1"/>
  <c r="A64" i="1"/>
  <c r="A34" i="1"/>
  <c r="A45" i="1"/>
  <c r="C34" i="1"/>
  <c r="C45" i="1"/>
  <c r="C33" i="1"/>
  <c r="A33" i="1"/>
  <c r="C9" i="1"/>
  <c r="A30" i="1" l="1"/>
  <c r="C30" i="1"/>
  <c r="A31" i="1"/>
  <c r="C31" i="1"/>
  <c r="A32" i="1"/>
  <c r="C32" i="1"/>
  <c r="A78" i="1"/>
  <c r="C78" i="1"/>
  <c r="A79" i="1"/>
  <c r="C79" i="1"/>
  <c r="A27" i="1"/>
  <c r="C27" i="1"/>
  <c r="A28" i="1"/>
  <c r="C28" i="1"/>
  <c r="A29" i="1"/>
  <c r="C29" i="1"/>
  <c r="A26" i="1"/>
  <c r="C26" i="1"/>
  <c r="A54" i="1"/>
  <c r="C54" i="1"/>
  <c r="C61" i="1"/>
  <c r="C66" i="1"/>
  <c r="C63" i="1"/>
  <c r="A65" i="1"/>
  <c r="A60" i="1"/>
  <c r="A61" i="1"/>
  <c r="A66" i="1"/>
  <c r="A63" i="1"/>
  <c r="C60" i="1"/>
  <c r="C65" i="1" l="1"/>
  <c r="A59" i="1" l="1"/>
  <c r="C59" i="1"/>
  <c r="A25" i="1"/>
  <c r="C25" i="1"/>
  <c r="C14" i="1" l="1"/>
  <c r="A14" i="1"/>
  <c r="C24" i="1" l="1"/>
  <c r="A24" i="1"/>
  <c r="C77" i="1"/>
  <c r="A77" i="1"/>
  <c r="C23" i="1" l="1"/>
  <c r="C53" i="1"/>
  <c r="A22" i="1"/>
  <c r="A23" i="1"/>
  <c r="A53" i="1"/>
  <c r="C22" i="1"/>
  <c r="A76" i="1"/>
  <c r="C76" i="1"/>
  <c r="A51" i="1" l="1"/>
  <c r="C51" i="1"/>
  <c r="A21" i="1" l="1"/>
  <c r="C21" i="1"/>
  <c r="A20" i="1"/>
  <c r="C20" i="1"/>
  <c r="A19" i="1" l="1"/>
  <c r="C19" i="1"/>
  <c r="A50" i="1" l="1"/>
  <c r="C50" i="1"/>
  <c r="F2" i="3" l="1"/>
  <c r="A72" i="1"/>
</calcChain>
</file>

<file path=xl/sharedStrings.xml><?xml version="1.0" encoding="utf-8"?>
<sst xmlns="http://schemas.openxmlformats.org/spreadsheetml/2006/main" count="992" uniqueCount="28">
  <si>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</si>
  <si>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</si>
  <si>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</si>
  <si>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</si>
  <si>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</si>
  <si>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</si>
  <si>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</si>
  <si>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</si>
  <si>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</si>
  <si>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</si>
  <si>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</si>
  <si>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</si>
  <si>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</si>
  <si>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</si>
  <si>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</si>
  <si>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</si>
  <si>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</si>
  <si>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</si>
  <si>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</si>
  <si>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</si>
  <si>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</si>
  <si>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</si>
  <si>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</si>
  <si>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</si>
  <si>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GAVETA DE RECHAZO LLENA</t>
  </si>
  <si>
    <t>3335941475 </t>
  </si>
  <si>
    <t>SOLU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</si>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</sst>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b/>
      <sz val="9.9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ADB1BC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0" fillId="3" borderId="39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zoomScale="78" zoomScaleNormal="78" workbookViewId="0">
      <selection activeCell="B88" sqref="B88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6" ht="22.5" x14ac:dyDescent="0.25">
      <c r="A1" s="45" t="s">
        <v>1</v>
      </c>
      <c r="B1" s="46"/>
      <c r="C1" s="46"/>
      <c r="D1" s="46"/>
      <c r="E1" s="47"/>
    </row>
    <row r="2" spans="1:6" ht="25.5" x14ac:dyDescent="0.25">
      <c r="A2" s="48" t="s">
        <v>0</v>
      </c>
      <c r="B2" s="49"/>
      <c r="C2" s="49"/>
      <c r="D2" s="49"/>
      <c r="E2" s="50"/>
    </row>
    <row r="3" spans="1:6" ht="18" x14ac:dyDescent="0.25">
      <c r="B3" s="34"/>
      <c r="C3" s="1"/>
      <c r="D3" s="1"/>
      <c r="E3" s="9"/>
    </row>
    <row r="4" spans="1:6" ht="18.75" thickBot="1" x14ac:dyDescent="0.3">
      <c r="A4" s="7" t="s">
        <v>2</v>
      </c>
      <c r="B4" s="35">
        <v>44381.25</v>
      </c>
      <c r="C4" s="1"/>
      <c r="D4" s="1"/>
      <c r="E4" s="10"/>
    </row>
    <row r="5" spans="1:6" ht="18.75" thickBot="1" x14ac:dyDescent="0.3">
      <c r="A5" s="7" t="s">
        <v>3</v>
      </c>
      <c r="B5" s="35">
        <v>44381.708333333336</v>
      </c>
      <c r="C5" s="8"/>
      <c r="D5" s="1"/>
      <c r="E5" s="10"/>
    </row>
    <row r="6" spans="1:6" ht="18" x14ac:dyDescent="0.25">
      <c r="B6" s="34"/>
      <c r="C6" s="1"/>
      <c r="D6" s="1"/>
      <c r="E6" s="12"/>
    </row>
    <row r="7" spans="1:6" ht="18" x14ac:dyDescent="0.25">
      <c r="A7" s="51" t="s">
        <v>4</v>
      </c>
      <c r="B7" s="52"/>
      <c r="C7" s="52"/>
      <c r="D7" s="52"/>
      <c r="E7" s="53"/>
    </row>
    <row r="8" spans="1:6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6" ht="17.25" customHeight="1" x14ac:dyDescent="0.25">
      <c r="A9" s="18" t="str">
        <f>VLOOKUP(B9,'[1]LISTADO ATM'!$A$2:$C$822,3,0)</f>
        <v>DISTRITO NACIONAL</v>
      </c>
      <c r="B9" s="36">
        <v>696</v>
      </c>
      <c r="C9" s="24" t="str">
        <f>VLOOKUP(B9,'[1]LISTADO ATM'!$A$2:$B$822,2,0)</f>
        <v>ATM Olé Jacobo Majluta</v>
      </c>
      <c r="D9" s="15" t="s">
        <v>21</v>
      </c>
      <c r="E9" s="26">
        <v>3335941395</v>
      </c>
    </row>
    <row r="10" spans="1:6" ht="18.75" thickBot="1" x14ac:dyDescent="0.3">
      <c r="A10" s="3" t="s">
        <v>11</v>
      </c>
      <c r="B10" s="38">
        <f>COUNT(B9:B9)</f>
        <v>1</v>
      </c>
      <c r="C10" s="54"/>
      <c r="D10" s="55"/>
      <c r="E10" s="56"/>
    </row>
    <row r="11" spans="1:6" x14ac:dyDescent="0.25">
      <c r="B11" s="5"/>
      <c r="E11" s="5"/>
    </row>
    <row r="12" spans="1:6" ht="18" x14ac:dyDescent="0.25">
      <c r="A12" s="51" t="s">
        <v>16</v>
      </c>
      <c r="B12" s="52"/>
      <c r="C12" s="52"/>
      <c r="D12" s="52"/>
      <c r="E12" s="53"/>
    </row>
    <row r="13" spans="1:6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6" ht="18" x14ac:dyDescent="0.25">
      <c r="A14" s="18" t="str">
        <f>VLOOKUP(B14,'[1]LISTADO ATM'!$A$2:$C$822,3,0)</f>
        <v>DISTRITO NACIONAL</v>
      </c>
      <c r="B14" s="21">
        <v>70</v>
      </c>
      <c r="C14" s="24" t="str">
        <f>VLOOKUP(B14,'[1]LISTADO ATM'!$A$2:$B$822,2,0)</f>
        <v xml:space="preserve">ATM Autoservicio Plaza Lama Zona Oriental </v>
      </c>
      <c r="D14" s="15" t="s">
        <v>19</v>
      </c>
      <c r="E14" s="26">
        <v>3335940654</v>
      </c>
      <c r="F14" t="s">
        <v>26</v>
      </c>
    </row>
    <row r="15" spans="1:6" ht="18.75" thickBot="1" x14ac:dyDescent="0.3">
      <c r="A15" s="3" t="s">
        <v>11</v>
      </c>
      <c r="B15" s="38">
        <f>COUNT(B14:B14)</f>
        <v>1</v>
      </c>
      <c r="C15" s="54"/>
      <c r="D15" s="55"/>
      <c r="E15" s="56"/>
    </row>
    <row r="16" spans="1:6" ht="15.75" thickBot="1" x14ac:dyDescent="0.3">
      <c r="B16" s="5"/>
      <c r="E16" s="5"/>
    </row>
    <row r="17" spans="1:5" ht="18.75" thickBot="1" x14ac:dyDescent="0.3">
      <c r="A17" s="57" t="s">
        <v>14</v>
      </c>
      <c r="B17" s="58"/>
      <c r="C17" s="58"/>
      <c r="D17" s="58"/>
      <c r="E17" s="5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NORTE</v>
      </c>
      <c r="B19" s="21">
        <v>851</v>
      </c>
      <c r="C19" s="24" t="str">
        <f>VLOOKUP(B19,'[1]LISTADO ATM'!$A$2:$B$822,2,0)</f>
        <v xml:space="preserve">ATM Hospital Vinicio Calventi </v>
      </c>
      <c r="D19" s="14" t="s">
        <v>10</v>
      </c>
      <c r="E19" s="26">
        <v>3335938142</v>
      </c>
    </row>
    <row r="20" spans="1:5" ht="18" x14ac:dyDescent="0.25">
      <c r="A20" s="21" t="str">
        <f>VLOOKUP(B20,'[1]LISTADO ATM'!$A$2:$C$822,3,0)</f>
        <v>DISTRITO NACIONAL</v>
      </c>
      <c r="B20" s="21">
        <v>410</v>
      </c>
      <c r="C20" s="24" t="str">
        <f>VLOOKUP(B20,'[1]LISTADO ATM'!$A$2:$B$822,2,0)</f>
        <v xml:space="preserve">ATM Oficina Las Palmas de Herrera II </v>
      </c>
      <c r="D20" s="14" t="s">
        <v>10</v>
      </c>
      <c r="E20" s="26">
        <v>3335941368</v>
      </c>
    </row>
    <row r="21" spans="1:5" ht="18" x14ac:dyDescent="0.25">
      <c r="A21" s="21" t="str">
        <f>VLOOKUP(B21,'[1]LISTADO ATM'!$A$2:$C$822,3,0)</f>
        <v>ESTE</v>
      </c>
      <c r="B21" s="21">
        <v>353</v>
      </c>
      <c r="C21" s="24" t="str">
        <f>VLOOKUP(B21,'[1]LISTADO ATM'!$A$2:$B$822,2,0)</f>
        <v xml:space="preserve">ATM Estación Boulevard Juan Dolio </v>
      </c>
      <c r="D21" s="14" t="s">
        <v>10</v>
      </c>
      <c r="E21" s="26">
        <v>3335941371</v>
      </c>
    </row>
    <row r="22" spans="1:5" ht="18" x14ac:dyDescent="0.25">
      <c r="A22" s="21" t="str">
        <f>VLOOKUP(B22,'[1]LISTADO ATM'!$A$2:$C$822,3,0)</f>
        <v>SUR</v>
      </c>
      <c r="B22" s="21">
        <v>252</v>
      </c>
      <c r="C22" s="24" t="str">
        <f>VLOOKUP(B22,'[1]LISTADO ATM'!$A$2:$B$822,2,0)</f>
        <v xml:space="preserve">ATM Banco Agrícola (Barahona) </v>
      </c>
      <c r="D22" s="14" t="s">
        <v>10</v>
      </c>
      <c r="E22" s="26">
        <v>3335941270</v>
      </c>
    </row>
    <row r="23" spans="1:5" ht="18" x14ac:dyDescent="0.25">
      <c r="A23" s="21" t="str">
        <f>VLOOKUP(B23,'[1]LISTADO ATM'!$A$2:$C$822,3,0)</f>
        <v>DISTRITO NACIONAL</v>
      </c>
      <c r="B23" s="21">
        <v>354</v>
      </c>
      <c r="C23" s="24" t="str">
        <f>VLOOKUP(B23,'[1]LISTADO ATM'!$A$2:$B$822,2,0)</f>
        <v xml:space="preserve">ATM Oficina Núñez de Cáceres II </v>
      </c>
      <c r="D23" s="14" t="s">
        <v>10</v>
      </c>
      <c r="E23" s="26">
        <v>3335941044</v>
      </c>
    </row>
    <row r="24" spans="1:5" ht="18" x14ac:dyDescent="0.25">
      <c r="A24" s="21" t="str">
        <f>VLOOKUP(B24,'[1]LISTADO ATM'!$A$2:$C$822,3,0)</f>
        <v>DISTRITO NACIONAL</v>
      </c>
      <c r="B24" s="36">
        <v>314</v>
      </c>
      <c r="C24" s="24" t="str">
        <f>VLOOKUP(B24,'[1]LISTADO ATM'!$A$2:$B$822,2,0)</f>
        <v xml:space="preserve">ATM UNP Cambita Garabito (San Cristóbal) </v>
      </c>
      <c r="D24" s="14" t="s">
        <v>10</v>
      </c>
      <c r="E24" s="26">
        <v>3335941289</v>
      </c>
    </row>
    <row r="25" spans="1:5" ht="18" x14ac:dyDescent="0.25">
      <c r="A25" s="21" t="str">
        <f>VLOOKUP(B25,'[1]LISTADO ATM'!$A$2:$C$822,3,0)</f>
        <v>ESTE</v>
      </c>
      <c r="B25" s="36">
        <v>480</v>
      </c>
      <c r="C25" s="24" t="str">
        <f>VLOOKUP(B25,'[1]LISTADO ATM'!$A$2:$B$822,2,0)</f>
        <v>ATM UNP Farmaconal Higuey</v>
      </c>
      <c r="D25" s="14" t="s">
        <v>10</v>
      </c>
      <c r="E25" s="26">
        <v>3335941303</v>
      </c>
    </row>
    <row r="26" spans="1:5" ht="18" x14ac:dyDescent="0.25">
      <c r="A26" s="21" t="str">
        <f>VLOOKUP(B26,'[1]LISTADO ATM'!$A$2:$C$822,3,0)</f>
        <v>DISTRITO NACIONAL</v>
      </c>
      <c r="B26" s="36">
        <v>347</v>
      </c>
      <c r="C26" s="24" t="str">
        <f>VLOOKUP(B26,'[1]LISTADO ATM'!$A$2:$B$822,2,0)</f>
        <v>ATM Patio de Colombia</v>
      </c>
      <c r="D26" s="14" t="s">
        <v>10</v>
      </c>
      <c r="E26" s="26">
        <v>3335941376</v>
      </c>
    </row>
    <row r="27" spans="1:5" ht="18" x14ac:dyDescent="0.25">
      <c r="A27" s="21" t="str">
        <f>VLOOKUP(B27,'[1]LISTADO ATM'!$A$2:$C$822,3,0)</f>
        <v>DISTRITO NACIONAL</v>
      </c>
      <c r="B27" s="36">
        <v>946</v>
      </c>
      <c r="C27" s="24" t="str">
        <f>VLOOKUP(B27,'[1]LISTADO ATM'!$A$2:$B$822,2,0)</f>
        <v xml:space="preserve">ATM Oficina Núñez de Cáceres I </v>
      </c>
      <c r="D27" s="14" t="s">
        <v>10</v>
      </c>
      <c r="E27" s="26">
        <v>3335941377</v>
      </c>
    </row>
    <row r="28" spans="1:5" ht="18" x14ac:dyDescent="0.25">
      <c r="A28" s="21" t="str">
        <f>VLOOKUP(B28,'[1]LISTADO ATM'!$A$2:$C$822,3,0)</f>
        <v>ESTE</v>
      </c>
      <c r="B28" s="36">
        <v>211</v>
      </c>
      <c r="C28" s="24" t="str">
        <f>VLOOKUP(B28,'[1]LISTADO ATM'!$A$2:$B$822,2,0)</f>
        <v xml:space="preserve">ATM Oficina La Romana I </v>
      </c>
      <c r="D28" s="14" t="s">
        <v>10</v>
      </c>
      <c r="E28" s="26">
        <v>3335941382</v>
      </c>
    </row>
    <row r="29" spans="1:5" ht="18" x14ac:dyDescent="0.25">
      <c r="A29" s="21" t="str">
        <f>VLOOKUP(B29,'[1]LISTADO ATM'!$A$2:$C$822,3,0)</f>
        <v>DISTRITO NACIONAL</v>
      </c>
      <c r="B29" s="36">
        <v>983</v>
      </c>
      <c r="C29" s="24" t="str">
        <f>VLOOKUP(B29,'[1]LISTADO ATM'!$A$2:$B$822,2,0)</f>
        <v xml:space="preserve">ATM Bravo República de Colombia </v>
      </c>
      <c r="D29" s="14" t="s">
        <v>10</v>
      </c>
      <c r="E29" s="26">
        <v>3335941396</v>
      </c>
    </row>
    <row r="30" spans="1:5" ht="18" x14ac:dyDescent="0.25">
      <c r="A30" s="21" t="str">
        <f>VLOOKUP(B30,'[1]LISTADO ATM'!$A$2:$C$822,3,0)</f>
        <v>NORTE</v>
      </c>
      <c r="B30" s="36">
        <v>63</v>
      </c>
      <c r="C30" s="24" t="str">
        <f>VLOOKUP(B30,'[1]LISTADO ATM'!$A$2:$B$822,2,0)</f>
        <v xml:space="preserve">ATM Oficina Villa Vásquez (Montecristi) </v>
      </c>
      <c r="D30" s="14" t="s">
        <v>10</v>
      </c>
      <c r="E30" s="26">
        <v>3335941407</v>
      </c>
    </row>
    <row r="31" spans="1:5" ht="18" x14ac:dyDescent="0.25">
      <c r="A31" s="21" t="str">
        <f>VLOOKUP(B31,'[1]LISTADO ATM'!$A$2:$C$822,3,0)</f>
        <v>DISTRITO NACIONAL</v>
      </c>
      <c r="B31" s="36">
        <v>949</v>
      </c>
      <c r="C31" s="24" t="str">
        <f>VLOOKUP(B31,'[1]LISTADO ATM'!$A$2:$B$822,2,0)</f>
        <v xml:space="preserve">ATM S/M Bravo San Isidro Coral Mall </v>
      </c>
      <c r="D31" s="14" t="s">
        <v>10</v>
      </c>
      <c r="E31" s="26">
        <v>3335941411</v>
      </c>
    </row>
    <row r="32" spans="1:5" ht="18" x14ac:dyDescent="0.25">
      <c r="A32" s="21" t="str">
        <f>VLOOKUP(B32,'[1]LISTADO ATM'!$A$2:$C$822,3,0)</f>
        <v>DISTRITO NACIONAL</v>
      </c>
      <c r="B32" s="36">
        <v>957</v>
      </c>
      <c r="C32" s="24" t="str">
        <f>VLOOKUP(B32,'[1]LISTADO ATM'!$A$2:$B$822,2,0)</f>
        <v xml:space="preserve">ATM Oficina Venezuela </v>
      </c>
      <c r="D32" s="14" t="s">
        <v>10</v>
      </c>
      <c r="E32" s="26">
        <v>3335941417</v>
      </c>
    </row>
    <row r="33" spans="1:5" ht="18" x14ac:dyDescent="0.25">
      <c r="A33" s="21" t="str">
        <f>VLOOKUP(B33,'[1]LISTADO ATM'!$A$2:$C$822,3,0)</f>
        <v>ESTE</v>
      </c>
      <c r="B33" s="36">
        <v>158</v>
      </c>
      <c r="C33" s="24" t="str">
        <f>VLOOKUP(B33,'[1]LISTADO ATM'!$A$2:$B$822,2,0)</f>
        <v xml:space="preserve">ATM Oficina Romana Norte </v>
      </c>
      <c r="D33" s="14" t="s">
        <v>10</v>
      </c>
      <c r="E33" s="26">
        <v>3335941443</v>
      </c>
    </row>
    <row r="34" spans="1:5" ht="18" x14ac:dyDescent="0.25">
      <c r="A34" s="21" t="str">
        <f>VLOOKUP(B34,'[1]LISTADO ATM'!$A$2:$C$822,3,0)</f>
        <v>DISTRITO NACIONAL</v>
      </c>
      <c r="B34" s="36">
        <v>409</v>
      </c>
      <c r="C34" s="24" t="str">
        <f>VLOOKUP(B34,'[1]LISTADO ATM'!$A$2:$B$822,2,0)</f>
        <v xml:space="preserve">ATM Oficina Las Palmas de Herrera I </v>
      </c>
      <c r="D34" s="14" t="s">
        <v>10</v>
      </c>
      <c r="E34" s="26">
        <v>3335941445</v>
      </c>
    </row>
    <row r="35" spans="1:5" ht="18" x14ac:dyDescent="0.25">
      <c r="A35" s="21" t="str">
        <f>VLOOKUP(B35,'[1]LISTADO ATM'!$A$2:$C$822,3,0)</f>
        <v>DISTRITO NACIONAL</v>
      </c>
      <c r="B35" s="36">
        <v>713</v>
      </c>
      <c r="C35" s="24" t="str">
        <f>VLOOKUP(B35,'[1]LISTADO ATM'!$A$2:$B$822,2,0)</f>
        <v xml:space="preserve">ATM Oficina Las Américas </v>
      </c>
      <c r="D35" s="14" t="s">
        <v>10</v>
      </c>
      <c r="E35" s="26">
        <v>3335941467</v>
      </c>
    </row>
    <row r="36" spans="1:5" ht="18" x14ac:dyDescent="0.25">
      <c r="A36" s="21" t="str">
        <f>VLOOKUP(B36,'[1]LISTADO ATM'!$A$2:$C$822,3,0)</f>
        <v>SUR</v>
      </c>
      <c r="B36" s="36">
        <v>615</v>
      </c>
      <c r="C36" s="24" t="str">
        <f>VLOOKUP(B36,'[1]LISTADO ATM'!$A$2:$B$822,2,0)</f>
        <v xml:space="preserve">ATM Estación Sunix Cabral (Barahona) </v>
      </c>
      <c r="D36" s="14" t="s">
        <v>10</v>
      </c>
      <c r="E36" s="26">
        <v>3335941468</v>
      </c>
    </row>
    <row r="37" spans="1:5" ht="18" x14ac:dyDescent="0.25">
      <c r="A37" s="21" t="str">
        <f>VLOOKUP(B37,'[1]LISTADO ATM'!$A$2:$C$822,3,0)</f>
        <v>ESTE</v>
      </c>
      <c r="B37" s="36">
        <v>114</v>
      </c>
      <c r="C37" s="24" t="str">
        <f>VLOOKUP(B37,'[1]LISTADO ATM'!$A$2:$B$822,2,0)</f>
        <v xml:space="preserve">ATM Oficina Hato Mayor </v>
      </c>
      <c r="D37" s="14" t="s">
        <v>10</v>
      </c>
      <c r="E37" s="26">
        <v>3335941469</v>
      </c>
    </row>
    <row r="38" spans="1:5" ht="18" x14ac:dyDescent="0.25">
      <c r="A38" s="21" t="str">
        <f>VLOOKUP(B38,'[1]LISTADO ATM'!$A$2:$C$822,3,0)</f>
        <v>NORTE</v>
      </c>
      <c r="B38" s="36">
        <v>796</v>
      </c>
      <c r="C38" s="24" t="str">
        <f>VLOOKUP(B38,'[1]LISTADO ATM'!$A$2:$B$822,2,0)</f>
        <v xml:space="preserve">ATM Oficina Plaza Ventura (Nagua) </v>
      </c>
      <c r="D38" s="14" t="s">
        <v>10</v>
      </c>
      <c r="E38" s="26">
        <v>3335941470</v>
      </c>
    </row>
    <row r="39" spans="1:5" ht="18" x14ac:dyDescent="0.25">
      <c r="A39" s="21" t="str">
        <f>VLOOKUP(B39,'[1]LISTADO ATM'!$A$2:$C$822,3,0)</f>
        <v>ESTE</v>
      </c>
      <c r="B39" s="36">
        <v>843</v>
      </c>
      <c r="C39" s="24" t="str">
        <f>VLOOKUP(B39,'[1]LISTADO ATM'!$A$2:$B$822,2,0)</f>
        <v xml:space="preserve">ATM Oficina Romana Centro </v>
      </c>
      <c r="D39" s="14" t="s">
        <v>10</v>
      </c>
      <c r="E39" s="26">
        <v>3335941471</v>
      </c>
    </row>
    <row r="40" spans="1:5" ht="18" x14ac:dyDescent="0.25">
      <c r="A40" s="21" t="str">
        <f>VLOOKUP(B40,'[1]LISTADO ATM'!$A$2:$C$822,3,0)</f>
        <v>ESTE</v>
      </c>
      <c r="B40" s="36">
        <v>838</v>
      </c>
      <c r="C40" s="24" t="str">
        <f>VLOOKUP(B40,'[1]LISTADO ATM'!$A$2:$B$822,2,0)</f>
        <v xml:space="preserve">ATM UNP Consuelo </v>
      </c>
      <c r="D40" s="14" t="s">
        <v>10</v>
      </c>
      <c r="E40" s="26">
        <v>3335941472</v>
      </c>
    </row>
    <row r="41" spans="1:5" ht="18" x14ac:dyDescent="0.25">
      <c r="A41" s="21" t="str">
        <f>VLOOKUP(B41,'[1]LISTADO ATM'!$A$2:$C$822,3,0)</f>
        <v>NORTE</v>
      </c>
      <c r="B41" s="36">
        <v>77</v>
      </c>
      <c r="C41" s="24" t="str">
        <f>VLOOKUP(B41,'[1]LISTADO ATM'!$A$2:$B$822,2,0)</f>
        <v xml:space="preserve">ATM Oficina Cruce de Imbert </v>
      </c>
      <c r="D41" s="14" t="s">
        <v>10</v>
      </c>
      <c r="E41" s="26">
        <v>3335941476</v>
      </c>
    </row>
    <row r="42" spans="1:5" ht="18" x14ac:dyDescent="0.25">
      <c r="A42" s="21" t="str">
        <f>VLOOKUP(B42,'[1]LISTADO ATM'!$A$2:$C$822,3,0)</f>
        <v>DISTRITO NACIONAL</v>
      </c>
      <c r="B42" s="36">
        <v>629</v>
      </c>
      <c r="C42" s="24" t="str">
        <f>VLOOKUP(B42,'[1]LISTADO ATM'!$A$2:$B$822,2,0)</f>
        <v xml:space="preserve">ATM Oficina Americana Independencia I </v>
      </c>
      <c r="D42" s="14" t="s">
        <v>10</v>
      </c>
      <c r="E42" s="26" t="s">
        <v>25</v>
      </c>
    </row>
    <row r="43" spans="1:5" ht="18" x14ac:dyDescent="0.25">
      <c r="A43" s="21" t="str">
        <f>VLOOKUP(B43,'[1]LISTADO ATM'!$A$2:$C$822,3,0)</f>
        <v>ESTE</v>
      </c>
      <c r="B43" s="36">
        <v>651</v>
      </c>
      <c r="C43" s="24" t="str">
        <f>VLOOKUP(B43,'[1]LISTADO ATM'!$A$2:$B$822,2,0)</f>
        <v>ATM Eco Petroleo Romana</v>
      </c>
      <c r="D43" s="14" t="s">
        <v>10</v>
      </c>
      <c r="E43" s="26">
        <v>3335941474</v>
      </c>
    </row>
    <row r="44" spans="1:5" ht="18" x14ac:dyDescent="0.25">
      <c r="A44" s="21" t="str">
        <f>VLOOKUP(B44,'[1]LISTADO ATM'!$A$2:$C$822,3,0)</f>
        <v>NORTE</v>
      </c>
      <c r="B44" s="36">
        <v>198</v>
      </c>
      <c r="C44" s="24" t="str">
        <f>VLOOKUP(B44,'[1]LISTADO ATM'!$A$2:$B$822,2,0)</f>
        <v xml:space="preserve">ATM Almacenes El Encanto  (Santiago) </v>
      </c>
      <c r="D44" s="14" t="s">
        <v>10</v>
      </c>
      <c r="E44" s="26">
        <v>3335941466</v>
      </c>
    </row>
    <row r="45" spans="1:5" ht="18" x14ac:dyDescent="0.25">
      <c r="A45" s="21" t="str">
        <f>VLOOKUP(B45,'[1]LISTADO ATM'!$A$2:$C$822,3,0)</f>
        <v>ESTE</v>
      </c>
      <c r="B45" s="36">
        <v>660</v>
      </c>
      <c r="C45" s="24" t="str">
        <f>VLOOKUP(B45,'[1]LISTADO ATM'!$A$2:$B$822,2,0)</f>
        <v>ATM Oficina Romana Norte II</v>
      </c>
      <c r="D45" s="14" t="s">
        <v>10</v>
      </c>
      <c r="E45" s="26">
        <v>3335941444</v>
      </c>
    </row>
    <row r="46" spans="1:5" ht="18.75" thickBot="1" x14ac:dyDescent="0.3">
      <c r="A46" s="25"/>
      <c r="B46" s="38">
        <f>COUNT(B19:B45)</f>
        <v>27</v>
      </c>
      <c r="C46" s="13"/>
      <c r="D46" s="13"/>
      <c r="E46" s="13"/>
    </row>
    <row r="47" spans="1:5" ht="15.75" thickBot="1" x14ac:dyDescent="0.3">
      <c r="B47" s="5"/>
      <c r="E47" s="5"/>
    </row>
    <row r="48" spans="1:5" ht="18.75" thickBot="1" x14ac:dyDescent="0.3">
      <c r="A48" s="57" t="s">
        <v>20</v>
      </c>
      <c r="B48" s="58"/>
      <c r="C48" s="58"/>
      <c r="D48" s="58"/>
      <c r="E48" s="59"/>
    </row>
    <row r="49" spans="1:5" ht="18" x14ac:dyDescent="0.25">
      <c r="A49" s="2" t="s">
        <v>5</v>
      </c>
      <c r="B49" s="2" t="s">
        <v>6</v>
      </c>
      <c r="C49" s="2" t="s">
        <v>7</v>
      </c>
      <c r="D49" s="2" t="s">
        <v>8</v>
      </c>
      <c r="E49" s="2" t="s">
        <v>9</v>
      </c>
    </row>
    <row r="50" spans="1:5" ht="18" x14ac:dyDescent="0.25">
      <c r="A50" s="32" t="str">
        <f>VLOOKUP(B50,'[1]LISTADO ATM'!$A$2:$C$822,3,0)</f>
        <v>DISTRITO NACIONAL</v>
      </c>
      <c r="B50" s="21">
        <v>567</v>
      </c>
      <c r="C50" s="24" t="str">
        <f>VLOOKUP(B50,'[1]LISTADO ATM'!$A$2:$B$822,2,0)</f>
        <v xml:space="preserve">ATM Oficina Máximo Gómez </v>
      </c>
      <c r="D50" s="21" t="s">
        <v>18</v>
      </c>
      <c r="E50" s="26">
        <v>3335936543</v>
      </c>
    </row>
    <row r="51" spans="1:5" ht="18" x14ac:dyDescent="0.25">
      <c r="A51" s="32" t="str">
        <f>VLOOKUP(B51,'[1]LISTADO ATM'!$A$2:$C$822,3,0)</f>
        <v>SUR</v>
      </c>
      <c r="B51" s="21">
        <v>582</v>
      </c>
      <c r="C51" s="24" t="str">
        <f>VLOOKUP(B51,'[1]LISTADO ATM'!$A$2:$B$822,2,0)</f>
        <v>ATM Estación Sabana Yegua</v>
      </c>
      <c r="D51" s="21" t="s">
        <v>18</v>
      </c>
      <c r="E51" s="26">
        <v>3335940155</v>
      </c>
    </row>
    <row r="52" spans="1:5" ht="18.75" thickBot="1" x14ac:dyDescent="0.3">
      <c r="A52" s="32" t="str">
        <f>VLOOKUP(B52,'[1]LISTADO ATM'!$A$2:$C$822,3,0)</f>
        <v>ESTE</v>
      </c>
      <c r="B52" s="21">
        <v>912</v>
      </c>
      <c r="C52" s="24" t="str">
        <f>VLOOKUP(B52,'[1]LISTADO ATM'!$A$2:$B$822,2,0)</f>
        <v xml:space="preserve">ATM Oficina San Pedro II </v>
      </c>
      <c r="D52" s="21" t="s">
        <v>18</v>
      </c>
      <c r="E52" s="67">
        <v>3335941465</v>
      </c>
    </row>
    <row r="53" spans="1:5" ht="18" x14ac:dyDescent="0.25">
      <c r="A53" s="21" t="str">
        <f>VLOOKUP(B53,'[1]LISTADO ATM'!$A$2:$C$822,3,0)</f>
        <v>ESTE</v>
      </c>
      <c r="B53" s="21">
        <v>399</v>
      </c>
      <c r="C53" s="24" t="str">
        <f>VLOOKUP(B53,'[1]LISTADO ATM'!$A$2:$B$822,2,0)</f>
        <v xml:space="preserve">ATM Oficina La Romana II </v>
      </c>
      <c r="D53" s="21" t="s">
        <v>18</v>
      </c>
      <c r="E53" s="26">
        <v>3335941297</v>
      </c>
    </row>
    <row r="54" spans="1:5" ht="18" x14ac:dyDescent="0.25">
      <c r="A54" s="21" t="str">
        <f>VLOOKUP(B54,'[1]LISTADO ATM'!$A$2:$C$822,3,0)</f>
        <v>ESTE</v>
      </c>
      <c r="B54" s="21">
        <v>385</v>
      </c>
      <c r="C54" s="24" t="str">
        <f>VLOOKUP(B54,'[1]LISTADO ATM'!$A$2:$B$822,2,0)</f>
        <v xml:space="preserve">ATM Plaza Verón I </v>
      </c>
      <c r="D54" s="21" t="s">
        <v>18</v>
      </c>
      <c r="E54" s="26">
        <v>3335941410</v>
      </c>
    </row>
    <row r="55" spans="1:5" ht="18" x14ac:dyDescent="0.25">
      <c r="A55" s="25" t="s">
        <v>11</v>
      </c>
      <c r="B55" s="37">
        <f>COUNT(B50:B54)</f>
        <v>5</v>
      </c>
      <c r="C55" s="13"/>
      <c r="D55" s="13"/>
      <c r="E55" s="13"/>
    </row>
    <row r="56" spans="1:5" ht="15.75" thickBot="1" x14ac:dyDescent="0.3">
      <c r="B56" s="5"/>
      <c r="E56" s="5"/>
    </row>
    <row r="57" spans="1:5" ht="18" x14ac:dyDescent="0.25">
      <c r="A57" s="64" t="s">
        <v>13</v>
      </c>
      <c r="B57" s="65"/>
      <c r="C57" s="65"/>
      <c r="D57" s="65"/>
      <c r="E57" s="66"/>
    </row>
    <row r="58" spans="1:5" ht="18" x14ac:dyDescent="0.25">
      <c r="A58" s="2" t="s">
        <v>5</v>
      </c>
      <c r="B58" s="2" t="s">
        <v>6</v>
      </c>
      <c r="C58" s="4" t="s">
        <v>7</v>
      </c>
      <c r="D58" s="17" t="s">
        <v>8</v>
      </c>
      <c r="E58" s="17" t="s">
        <v>9</v>
      </c>
    </row>
    <row r="59" spans="1:5" ht="18" x14ac:dyDescent="0.25">
      <c r="A59" s="18" t="str">
        <f>VLOOKUP(B59,'[1]LISTADO ATM'!$A$2:$C$822,3,0)</f>
        <v>ESTE</v>
      </c>
      <c r="B59" s="21">
        <v>158</v>
      </c>
      <c r="C59" s="24" t="str">
        <f>VLOOKUP(B59,'[1]LISTADO ATM'!$A$2:$B$822,2,0)</f>
        <v xml:space="preserve">ATM Oficina Romana Norte </v>
      </c>
      <c r="D59" s="40" t="s">
        <v>22</v>
      </c>
      <c r="E59" s="26">
        <v>3335941374</v>
      </c>
    </row>
    <row r="60" spans="1:5" ht="18" x14ac:dyDescent="0.25">
      <c r="A60" s="18" t="str">
        <f>VLOOKUP(B60,'[1]LISTADO ATM'!$A$2:$C$822,3,0)</f>
        <v>ESTE</v>
      </c>
      <c r="B60" s="21">
        <v>608</v>
      </c>
      <c r="C60" s="24" t="str">
        <f>VLOOKUP(B60,'[1]LISTADO ATM'!$A$2:$B$822,2,0)</f>
        <v xml:space="preserve">ATM Oficina Jumbo (San Pedro) </v>
      </c>
      <c r="D60" s="40" t="s">
        <v>22</v>
      </c>
      <c r="E60" s="26">
        <v>3335941391</v>
      </c>
    </row>
    <row r="61" spans="1:5" ht="18" x14ac:dyDescent="0.25">
      <c r="A61" s="18" t="str">
        <f>VLOOKUP(B61,'[1]LISTADO ATM'!$A$2:$C$822,3,0)</f>
        <v>DISTRITO NACIONAL</v>
      </c>
      <c r="B61" s="21">
        <v>813</v>
      </c>
      <c r="C61" s="24" t="str">
        <f>VLOOKUP(B61,'[1]LISTADO ATM'!$A$2:$B$822,2,0)</f>
        <v>ATM Oficina Occidental Mall</v>
      </c>
      <c r="D61" s="40" t="s">
        <v>22</v>
      </c>
      <c r="E61" s="26">
        <v>3335941401</v>
      </c>
    </row>
    <row r="62" spans="1:5" ht="18" x14ac:dyDescent="0.25">
      <c r="A62" s="18"/>
      <c r="B62" s="21">
        <v>8</v>
      </c>
      <c r="C62" s="24" t="str">
        <f>VLOOKUP(B62,'[1]LISTADO ATM'!$A$2:$B$822,2,0)</f>
        <v>ATM Autoservicio Yaque</v>
      </c>
      <c r="D62" s="40" t="s">
        <v>22</v>
      </c>
      <c r="E62" s="26">
        <v>3335941473</v>
      </c>
    </row>
    <row r="63" spans="1:5" ht="18" x14ac:dyDescent="0.25">
      <c r="A63" s="18" t="str">
        <f>VLOOKUP(B63,'[1]LISTADO ATM'!$A$2:$C$822,3,0)</f>
        <v>DISTRITO NACIONAL</v>
      </c>
      <c r="B63" s="21">
        <v>165</v>
      </c>
      <c r="C63" s="24" t="str">
        <f>VLOOKUP(B63,'[1]LISTADO ATM'!$A$2:$B$822,2,0)</f>
        <v>ATM Autoservicio Megacentro</v>
      </c>
      <c r="D63" s="40" t="s">
        <v>22</v>
      </c>
      <c r="E63" s="26">
        <v>3335940555</v>
      </c>
    </row>
    <row r="64" spans="1:5" ht="18" x14ac:dyDescent="0.25">
      <c r="A64" s="18" t="str">
        <f>VLOOKUP(B64,'[1]LISTADO ATM'!$A$2:$C$822,3,0)</f>
        <v>NORTE</v>
      </c>
      <c r="B64" s="21">
        <v>288</v>
      </c>
      <c r="C64" s="24" t="str">
        <f>VLOOKUP(B64,'[1]LISTADO ATM'!$A$2:$B$822,2,0)</f>
        <v xml:space="preserve">ATM Oficina Camino Real II (Puerto Plata) </v>
      </c>
      <c r="D64" s="40" t="s">
        <v>22</v>
      </c>
      <c r="E64" s="26">
        <v>3335941462</v>
      </c>
    </row>
    <row r="65" spans="1:5" ht="18" x14ac:dyDescent="0.25">
      <c r="A65" s="18" t="str">
        <f>VLOOKUP(B65,'[1]LISTADO ATM'!$A$2:$C$822,3,0)</f>
        <v>DISTRITO NACIONAL</v>
      </c>
      <c r="B65" s="21">
        <v>979</v>
      </c>
      <c r="C65" s="24" t="str">
        <f>VLOOKUP(B65,'[1]LISTADO ATM'!$A$2:$B$822,2,0)</f>
        <v xml:space="preserve">ATM Oficina Luperón I </v>
      </c>
      <c r="D65" s="41" t="s">
        <v>24</v>
      </c>
      <c r="E65" s="26">
        <v>3335941367</v>
      </c>
    </row>
    <row r="66" spans="1:5" ht="18" x14ac:dyDescent="0.25">
      <c r="A66" s="18" t="str">
        <f>VLOOKUP(B66,'[1]LISTADO ATM'!$A$2:$C$822,3,0)</f>
        <v>ESTE</v>
      </c>
      <c r="B66" s="21">
        <v>386</v>
      </c>
      <c r="C66" s="24" t="str">
        <f>VLOOKUP(B66,'[1]LISTADO ATM'!$A$2:$B$822,2,0)</f>
        <v xml:space="preserve">ATM Plaza Verón II </v>
      </c>
      <c r="D66" s="41" t="s">
        <v>24</v>
      </c>
      <c r="E66" s="26">
        <v>3335941442</v>
      </c>
    </row>
    <row r="67" spans="1:5" ht="18" x14ac:dyDescent="0.25">
      <c r="A67" s="18" t="str">
        <f>VLOOKUP(B67,'[1]LISTADO ATM'!$A$2:$C$822,3,0)</f>
        <v>DISTRITO NACIONAL</v>
      </c>
      <c r="B67" s="21">
        <v>494</v>
      </c>
      <c r="C67" s="24" t="str">
        <f>VLOOKUP(B67,'[1]LISTADO ATM'!$A$2:$B$822,2,0)</f>
        <v xml:space="preserve">ATM Oficina Blue Mall </v>
      </c>
      <c r="D67" s="41" t="s">
        <v>24</v>
      </c>
      <c r="E67" s="26">
        <v>3335941461</v>
      </c>
    </row>
    <row r="68" spans="1:5" ht="18" x14ac:dyDescent="0.25">
      <c r="A68" s="18" t="str">
        <f>VLOOKUP(B68,'[1]LISTADO ATM'!$A$2:$C$822,3,0)</f>
        <v>NORTE</v>
      </c>
      <c r="B68" s="21">
        <v>228</v>
      </c>
      <c r="C68" s="24" t="str">
        <f>VLOOKUP(B68,'[1]LISTADO ATM'!$A$2:$B$822,2,0)</f>
        <v xml:space="preserve">ATM Oficina SAJOMA </v>
      </c>
      <c r="D68" s="41" t="s">
        <v>24</v>
      </c>
      <c r="E68" s="26">
        <v>3335941455</v>
      </c>
    </row>
    <row r="69" spans="1:5" ht="18" x14ac:dyDescent="0.25">
      <c r="A69" s="25" t="s">
        <v>11</v>
      </c>
      <c r="B69" s="37">
        <f>COUNT(B59:B68)</f>
        <v>10</v>
      </c>
      <c r="C69" s="13"/>
      <c r="D69" s="16"/>
      <c r="E69" s="16"/>
    </row>
    <row r="70" spans="1:5" ht="15.75" thickBot="1" x14ac:dyDescent="0.3">
      <c r="B70" s="5"/>
      <c r="E70" s="5"/>
    </row>
    <row r="71" spans="1:5" ht="18.75" thickBot="1" x14ac:dyDescent="0.3">
      <c r="A71" s="62" t="s">
        <v>12</v>
      </c>
      <c r="B71" s="63"/>
      <c r="C71" t="s">
        <v>17</v>
      </c>
      <c r="D71" s="5"/>
      <c r="E71" s="5"/>
    </row>
    <row r="72" spans="1:5" ht="18.75" thickBot="1" x14ac:dyDescent="0.3">
      <c r="A72" s="33">
        <f>+B46+B55+B69</f>
        <v>42</v>
      </c>
      <c r="B72" s="39"/>
    </row>
    <row r="73" spans="1:5" ht="15.75" thickBot="1" x14ac:dyDescent="0.3">
      <c r="B73" s="5"/>
      <c r="E73" s="5"/>
    </row>
    <row r="74" spans="1:5" ht="18.75" thickBot="1" x14ac:dyDescent="0.3">
      <c r="A74" s="57" t="s">
        <v>15</v>
      </c>
      <c r="B74" s="58"/>
      <c r="C74" s="58"/>
      <c r="D74" s="58"/>
      <c r="E74" s="59"/>
    </row>
    <row r="75" spans="1:5" ht="18" x14ac:dyDescent="0.25">
      <c r="A75" s="6" t="s">
        <v>5</v>
      </c>
      <c r="B75" s="6" t="s">
        <v>6</v>
      </c>
      <c r="C75" s="4" t="s">
        <v>7</v>
      </c>
      <c r="D75" s="60" t="s">
        <v>8</v>
      </c>
      <c r="E75" s="61"/>
    </row>
    <row r="76" spans="1:5" ht="18" x14ac:dyDescent="0.25">
      <c r="A76" s="21" t="str">
        <f>VLOOKUP(B76,'[1]LISTADO ATM'!$A$2:$C$822,3,0)</f>
        <v>ESTE</v>
      </c>
      <c r="B76" s="36">
        <v>630</v>
      </c>
      <c r="C76" s="21" t="str">
        <f>VLOOKUP(B76,'[1]LISTADO ATM'!$A$2:$B$822,2,0)</f>
        <v xml:space="preserve">ATM Oficina Plaza Zaglul (SPM) </v>
      </c>
      <c r="D76" s="43" t="s">
        <v>23</v>
      </c>
      <c r="E76" s="44"/>
    </row>
    <row r="77" spans="1:5" ht="18" x14ac:dyDescent="0.25">
      <c r="A77" s="21" t="str">
        <f>VLOOKUP(B77,'[1]LISTADO ATM'!$A$2:$C$822,3,0)</f>
        <v>DISTRITO NACIONAL</v>
      </c>
      <c r="B77" s="36">
        <v>670</v>
      </c>
      <c r="C77" s="21" t="str">
        <f>VLOOKUP(B77,'[1]LISTADO ATM'!$A$2:$B$822,2,0)</f>
        <v>ATM Estación Texaco Algodón</v>
      </c>
      <c r="D77" s="43" t="s">
        <v>23</v>
      </c>
      <c r="E77" s="44"/>
    </row>
    <row r="78" spans="1:5" ht="18" x14ac:dyDescent="0.25">
      <c r="A78" s="21" t="str">
        <f>VLOOKUP(B78,'[1]LISTADO ATM'!$A$2:$C$822,3,0)</f>
        <v>DISTRITO NACIONAL</v>
      </c>
      <c r="B78" s="36">
        <v>32</v>
      </c>
      <c r="C78" s="21" t="str">
        <f>VLOOKUP(B78,'[1]LISTADO ATM'!$A$2:$B$822,2,0)</f>
        <v xml:space="preserve">ATM Oficina San Martín II </v>
      </c>
      <c r="D78" s="43" t="s">
        <v>23</v>
      </c>
      <c r="E78" s="44"/>
    </row>
    <row r="79" spans="1:5" ht="18" x14ac:dyDescent="0.25">
      <c r="A79" s="21" t="str">
        <f>VLOOKUP(B79,'[1]LISTADO ATM'!$A$2:$C$822,3,0)</f>
        <v>ESTE</v>
      </c>
      <c r="B79" s="36">
        <v>386</v>
      </c>
      <c r="C79" s="21" t="str">
        <f>VLOOKUP(B79,'[1]LISTADO ATM'!$A$2:$B$822,2,0)</f>
        <v xml:space="preserve">ATM Plaza Verón II </v>
      </c>
      <c r="D79" s="43" t="s">
        <v>23</v>
      </c>
      <c r="E79" s="44"/>
    </row>
    <row r="80" spans="1:5" ht="18" x14ac:dyDescent="0.25">
      <c r="A80" s="21" t="str">
        <f>VLOOKUP(B80,'[1]LISTADO ATM'!$A$2:$C$822,3,0)</f>
        <v>NORTE</v>
      </c>
      <c r="B80" s="36">
        <v>154</v>
      </c>
      <c r="C80" s="21" t="str">
        <f>VLOOKUP(B80,'[1]LISTADO ATM'!$A$2:$B$822,2,0)</f>
        <v xml:space="preserve">ATM Oficina Sánchez </v>
      </c>
      <c r="D80" s="43" t="s">
        <v>23</v>
      </c>
      <c r="E80" s="44"/>
    </row>
    <row r="81" spans="1:5" ht="18" x14ac:dyDescent="0.25">
      <c r="A81" s="21" t="str">
        <f>VLOOKUP(B81,'[1]LISTADO ATM'!$A$2:$C$822,3,0)</f>
        <v>ESTE</v>
      </c>
      <c r="B81" s="36">
        <v>293</v>
      </c>
      <c r="C81" s="21" t="str">
        <f>VLOOKUP(B81,'[1]LISTADO ATM'!$A$2:$B$822,2,0)</f>
        <v xml:space="preserve">ATM S/M Nueva Visión (San Pedro) </v>
      </c>
      <c r="D81" s="43" t="s">
        <v>27</v>
      </c>
      <c r="E81" s="44"/>
    </row>
    <row r="82" spans="1:5" ht="18" x14ac:dyDescent="0.25">
      <c r="A82" s="21" t="str">
        <f>VLOOKUP(B82,'[1]LISTADO ATM'!$A$2:$C$822,3,0)</f>
        <v>DISTRITO NACIONAL</v>
      </c>
      <c r="B82" s="36">
        <v>406</v>
      </c>
      <c r="C82" s="21" t="str">
        <f>VLOOKUP(B82,'[1]LISTADO ATM'!$A$2:$B$822,2,0)</f>
        <v xml:space="preserve">ATM UNP Plaza Lama Máximo Gómez </v>
      </c>
      <c r="D82" s="43" t="s">
        <v>27</v>
      </c>
      <c r="E82" s="44"/>
    </row>
    <row r="83" spans="1:5" ht="18" x14ac:dyDescent="0.25">
      <c r="A83" s="21" t="str">
        <f>VLOOKUP(B83,'[1]LISTADO ATM'!$A$2:$C$822,3,0)</f>
        <v>DISTRITO NACIONAL</v>
      </c>
      <c r="B83" s="36">
        <v>424</v>
      </c>
      <c r="C83" s="21" t="str">
        <f>VLOOKUP(B83,'[1]LISTADO ATM'!$A$2:$B$822,2,0)</f>
        <v xml:space="preserve">ATM UNP Jumbo Luperón I </v>
      </c>
      <c r="D83" s="43" t="s">
        <v>23</v>
      </c>
      <c r="E83" s="44"/>
    </row>
    <row r="84" spans="1:5" ht="18" x14ac:dyDescent="0.25">
      <c r="A84" s="21" t="str">
        <f>VLOOKUP(B84,'[1]LISTADO ATM'!$A$2:$C$822,3,0)</f>
        <v>DISTRITO NACIONAL</v>
      </c>
      <c r="B84" s="36">
        <v>557</v>
      </c>
      <c r="C84" s="21" t="str">
        <f>VLOOKUP(B84,'[1]LISTADO ATM'!$A$2:$B$822,2,0)</f>
        <v xml:space="preserve">ATM Multicentro La Sirena Ave. Mella </v>
      </c>
      <c r="D84" s="43" t="s">
        <v>27</v>
      </c>
      <c r="E84" s="44"/>
    </row>
    <row r="85" spans="1:5" ht="18" x14ac:dyDescent="0.25">
      <c r="A85" s="21" t="str">
        <f>VLOOKUP(B85,'[1]LISTADO ATM'!$A$2:$C$822,3,0)</f>
        <v>ESTE</v>
      </c>
      <c r="B85" s="36">
        <v>608</v>
      </c>
      <c r="C85" s="21" t="str">
        <f>VLOOKUP(B85,'[1]LISTADO ATM'!$A$2:$B$822,2,0)</f>
        <v xml:space="preserve">ATM Oficina Jumbo (San Pedro) </v>
      </c>
      <c r="D85" s="43" t="s">
        <v>23</v>
      </c>
      <c r="E85" s="44"/>
    </row>
    <row r="86" spans="1:5" ht="18" x14ac:dyDescent="0.25">
      <c r="A86" s="21" t="str">
        <f>VLOOKUP(B86,'[1]LISTADO ATM'!$A$2:$C$822,3,0)</f>
        <v>SUR</v>
      </c>
      <c r="B86" s="36">
        <v>616</v>
      </c>
      <c r="C86" s="21" t="str">
        <f>VLOOKUP(B86,'[1]LISTADO ATM'!$A$2:$B$822,2,0)</f>
        <v xml:space="preserve">ATM 5ta. Brigada Barahona </v>
      </c>
      <c r="D86" s="43" t="s">
        <v>27</v>
      </c>
      <c r="E86" s="44"/>
    </row>
    <row r="87" spans="1:5" ht="18" x14ac:dyDescent="0.25">
      <c r="A87" s="21" t="str">
        <f>VLOOKUP(B87,'[1]LISTADO ATM'!$A$2:$C$822,3,0)</f>
        <v>SUR</v>
      </c>
      <c r="B87" s="36">
        <v>781</v>
      </c>
      <c r="C87" s="21" t="str">
        <f>VLOOKUP(B87,'[1]LISTADO ATM'!$A$2:$B$822,2,0)</f>
        <v xml:space="preserve">ATM Estación Isla Barahona </v>
      </c>
      <c r="D87" s="43" t="s">
        <v>23</v>
      </c>
      <c r="E87" s="44"/>
    </row>
    <row r="88" spans="1:5" ht="18" x14ac:dyDescent="0.25">
      <c r="A88" s="21" t="str">
        <f>VLOOKUP(B88,'[1]LISTADO ATM'!$A$2:$C$822,3,0)</f>
        <v>DISTRITO NACIONAL</v>
      </c>
      <c r="B88" s="36">
        <v>879</v>
      </c>
      <c r="C88" s="21" t="str">
        <f>VLOOKUP(B88,'[1]LISTADO ATM'!$A$2:$B$822,2,0)</f>
        <v xml:space="preserve">ATM Plaza Metropolitana </v>
      </c>
      <c r="D88" s="43" t="s">
        <v>27</v>
      </c>
      <c r="E88" s="44"/>
    </row>
    <row r="89" spans="1:5" ht="18.75" thickBot="1" x14ac:dyDescent="0.3">
      <c r="A89" s="25" t="s">
        <v>11</v>
      </c>
      <c r="B89" s="38">
        <f>COUNT(B76:B88)</f>
        <v>13</v>
      </c>
      <c r="C89" s="22"/>
      <c r="D89" s="22"/>
      <c r="E89" s="23"/>
    </row>
    <row r="92" spans="1:5" x14ac:dyDescent="0.25">
      <c r="B92" s="42"/>
    </row>
    <row r="93" spans="1:5" x14ac:dyDescent="0.25">
      <c r="B93" s="42"/>
    </row>
    <row r="94" spans="1:5" x14ac:dyDescent="0.25">
      <c r="B94" s="42"/>
    </row>
    <row r="95" spans="1:5" x14ac:dyDescent="0.25">
      <c r="B95" s="42"/>
    </row>
  </sheetData>
  <mergeCells count="25">
    <mergeCell ref="D88:E88"/>
    <mergeCell ref="D77:E77"/>
    <mergeCell ref="D76:E76"/>
    <mergeCell ref="C15:E15"/>
    <mergeCell ref="A17:E17"/>
    <mergeCell ref="D75:E75"/>
    <mergeCell ref="A74:E74"/>
    <mergeCell ref="A71:B71"/>
    <mergeCell ref="A57:E57"/>
    <mergeCell ref="A48:E48"/>
    <mergeCell ref="A1:E1"/>
    <mergeCell ref="A2:E2"/>
    <mergeCell ref="A7:E7"/>
    <mergeCell ref="C10:E10"/>
    <mergeCell ref="A12:E12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</mergeCells>
  <phoneticPr fontId="11" type="noConversion"/>
  <conditionalFormatting sqref="B1:B1048576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topLeftCell="D1"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851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851 410 353 252 354 314 480 347 946 211 983 63 949 957 158 409 713 615 114 796 843 838 77   629 651 198                                  </v>
      </c>
    </row>
    <row r="3" spans="2:6" ht="18.75" thickBot="1" x14ac:dyDescent="0.3">
      <c r="B3" s="21">
        <v>410</v>
      </c>
      <c r="C3" s="28" t="s">
        <v>17</v>
      </c>
    </row>
    <row r="4" spans="2:6" ht="18.75" thickBot="1" x14ac:dyDescent="0.3">
      <c r="B4" s="21">
        <v>353</v>
      </c>
      <c r="C4" s="28" t="s">
        <v>17</v>
      </c>
    </row>
    <row r="5" spans="2:6" ht="18.75" thickBot="1" x14ac:dyDescent="0.3">
      <c r="B5" s="21">
        <v>252</v>
      </c>
      <c r="C5" s="28" t="s">
        <v>17</v>
      </c>
    </row>
    <row r="6" spans="2:6" ht="18.75" thickBot="1" x14ac:dyDescent="0.3">
      <c r="B6" s="21">
        <v>354</v>
      </c>
      <c r="C6" s="28" t="s">
        <v>17</v>
      </c>
    </row>
    <row r="7" spans="2:6" ht="18.75" thickBot="1" x14ac:dyDescent="0.3">
      <c r="B7" s="36">
        <v>314</v>
      </c>
      <c r="C7" s="28" t="s">
        <v>17</v>
      </c>
    </row>
    <row r="8" spans="2:6" ht="18.75" thickBot="1" x14ac:dyDescent="0.3">
      <c r="B8" s="36">
        <v>480</v>
      </c>
      <c r="C8" s="28" t="s">
        <v>17</v>
      </c>
    </row>
    <row r="9" spans="2:6" ht="18.75" thickBot="1" x14ac:dyDescent="0.3">
      <c r="B9" s="36">
        <v>347</v>
      </c>
      <c r="C9" s="28" t="s">
        <v>17</v>
      </c>
    </row>
    <row r="10" spans="2:6" ht="18.75" thickBot="1" x14ac:dyDescent="0.3">
      <c r="B10" s="36">
        <v>946</v>
      </c>
      <c r="C10" s="28" t="s">
        <v>17</v>
      </c>
    </row>
    <row r="11" spans="2:6" ht="18.75" thickBot="1" x14ac:dyDescent="0.3">
      <c r="B11" s="36">
        <v>211</v>
      </c>
      <c r="C11" s="28" t="s">
        <v>17</v>
      </c>
    </row>
    <row r="12" spans="2:6" ht="18.75" thickBot="1" x14ac:dyDescent="0.3">
      <c r="B12" s="36">
        <v>983</v>
      </c>
      <c r="C12" s="28" t="s">
        <v>17</v>
      </c>
    </row>
    <row r="13" spans="2:6" ht="18.75" thickBot="1" x14ac:dyDescent="0.3">
      <c r="B13" s="36">
        <v>63</v>
      </c>
      <c r="C13" s="28" t="s">
        <v>17</v>
      </c>
    </row>
    <row r="14" spans="2:6" ht="18.75" thickBot="1" x14ac:dyDescent="0.3">
      <c r="B14" s="36">
        <v>949</v>
      </c>
      <c r="C14" s="28" t="s">
        <v>17</v>
      </c>
    </row>
    <row r="15" spans="2:6" ht="18.75" thickBot="1" x14ac:dyDescent="0.3">
      <c r="B15" s="36">
        <v>957</v>
      </c>
      <c r="C15" s="28" t="s">
        <v>17</v>
      </c>
    </row>
    <row r="16" spans="2:6" ht="18.75" thickBot="1" x14ac:dyDescent="0.3">
      <c r="B16" s="36">
        <v>158</v>
      </c>
      <c r="C16" s="28" t="s">
        <v>17</v>
      </c>
    </row>
    <row r="17" spans="2:3" ht="18.75" thickBot="1" x14ac:dyDescent="0.3">
      <c r="B17" s="36">
        <v>409</v>
      </c>
      <c r="C17" s="28" t="s">
        <v>17</v>
      </c>
    </row>
    <row r="18" spans="2:3" ht="18.75" thickBot="1" x14ac:dyDescent="0.3">
      <c r="B18" s="36">
        <v>713</v>
      </c>
      <c r="C18" s="28" t="s">
        <v>17</v>
      </c>
    </row>
    <row r="19" spans="2:3" ht="18.75" thickBot="1" x14ac:dyDescent="0.3">
      <c r="B19" s="36">
        <v>615</v>
      </c>
      <c r="C19" s="28" t="s">
        <v>17</v>
      </c>
    </row>
    <row r="20" spans="2:3" ht="18.75" thickBot="1" x14ac:dyDescent="0.3">
      <c r="B20" s="36">
        <v>114</v>
      </c>
      <c r="C20" s="28" t="s">
        <v>17</v>
      </c>
    </row>
    <row r="21" spans="2:3" ht="18.75" thickBot="1" x14ac:dyDescent="0.3">
      <c r="B21" s="36">
        <v>796</v>
      </c>
      <c r="C21" s="28" t="s">
        <v>17</v>
      </c>
    </row>
    <row r="22" spans="2:3" ht="18.75" thickBot="1" x14ac:dyDescent="0.3">
      <c r="B22" s="36">
        <v>843</v>
      </c>
      <c r="C22" s="28" t="s">
        <v>17</v>
      </c>
    </row>
    <row r="23" spans="2:3" ht="18.75" thickBot="1" x14ac:dyDescent="0.3">
      <c r="B23" s="36">
        <v>838</v>
      </c>
      <c r="C23" s="28" t="s">
        <v>17</v>
      </c>
    </row>
    <row r="24" spans="2:3" ht="18.75" thickBot="1" x14ac:dyDescent="0.3">
      <c r="B24" s="36">
        <v>77</v>
      </c>
      <c r="C24" s="28" t="s">
        <v>17</v>
      </c>
    </row>
    <row r="25" spans="2:3" ht="18.75" thickBot="1" x14ac:dyDescent="0.3">
      <c r="B25" s="36"/>
      <c r="C25" s="28" t="s">
        <v>17</v>
      </c>
    </row>
    <row r="26" spans="2:3" ht="18.75" thickBot="1" x14ac:dyDescent="0.3">
      <c r="B26" s="36"/>
      <c r="C26" s="28" t="s">
        <v>17</v>
      </c>
    </row>
    <row r="27" spans="2:3" ht="18.75" thickBot="1" x14ac:dyDescent="0.3">
      <c r="B27" s="36">
        <v>629</v>
      </c>
      <c r="C27" s="28" t="s">
        <v>17</v>
      </c>
    </row>
    <row r="28" spans="2:3" ht="18.75" thickBot="1" x14ac:dyDescent="0.3">
      <c r="B28" s="36">
        <v>651</v>
      </c>
      <c r="C28" s="28" t="s">
        <v>17</v>
      </c>
    </row>
    <row r="29" spans="2:3" ht="18.75" thickBot="1" x14ac:dyDescent="0.3">
      <c r="B29" s="36">
        <v>198</v>
      </c>
      <c r="C29" s="28" t="s">
        <v>17</v>
      </c>
    </row>
    <row r="30" spans="2:3" ht="18.75" thickBot="1" x14ac:dyDescent="0.3">
      <c r="B30" s="36">
        <v>660</v>
      </c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26" priority="1409"/>
  </conditionalFormatting>
  <conditionalFormatting sqref="B43:B68">
    <cfRule type="duplicateValues" dxfId="25" priority="1407"/>
  </conditionalFormatting>
  <conditionalFormatting sqref="B42">
    <cfRule type="duplicateValues" dxfId="24" priority="168"/>
  </conditionalFormatting>
  <conditionalFormatting sqref="B42">
    <cfRule type="duplicateValues" dxfId="23" priority="166"/>
    <cfRule type="duplicateValues" dxfId="22" priority="167"/>
  </conditionalFormatting>
  <conditionalFormatting sqref="B42">
    <cfRule type="duplicateValues" dxfId="21" priority="169"/>
    <cfRule type="duplicateValues" dxfId="20" priority="170"/>
  </conditionalFormatting>
  <conditionalFormatting sqref="B42">
    <cfRule type="duplicateValues" dxfId="19" priority="171"/>
  </conditionalFormatting>
  <conditionalFormatting sqref="B42">
    <cfRule type="duplicateValues" dxfId="18" priority="172"/>
    <cfRule type="duplicateValues" dxfId="17" priority="173"/>
    <cfRule type="duplicateValues" dxfId="16" priority="174"/>
  </conditionalFormatting>
  <conditionalFormatting sqref="B34:B41">
    <cfRule type="duplicateValues" dxfId="15" priority="144"/>
  </conditionalFormatting>
  <conditionalFormatting sqref="B34:B41">
    <cfRule type="duplicateValues" dxfId="14" priority="141"/>
    <cfRule type="duplicateValues" dxfId="13" priority="142"/>
    <cfRule type="duplicateValues" dxfId="12" priority="143"/>
  </conditionalFormatting>
  <conditionalFormatting sqref="B34:B41">
    <cfRule type="duplicateValues" dxfId="11" priority="145"/>
    <cfRule type="duplicateValues" dxfId="10" priority="146"/>
  </conditionalFormatting>
  <conditionalFormatting sqref="B34:B41">
    <cfRule type="duplicateValues" dxfId="9" priority="147"/>
    <cfRule type="duplicateValues" dxfId="8" priority="148"/>
    <cfRule type="duplicateValues" dxfId="7" priority="149"/>
  </conditionalFormatting>
  <conditionalFormatting sqref="B31:B33">
    <cfRule type="duplicateValues" dxfId="6" priority="115"/>
    <cfRule type="duplicateValues" dxfId="5" priority="116"/>
  </conditionalFormatting>
  <conditionalFormatting sqref="B31:B33">
    <cfRule type="duplicateValues" dxfId="4" priority="112"/>
    <cfRule type="duplicateValues" dxfId="3" priority="113"/>
    <cfRule type="duplicateValues" dxfId="2" priority="114"/>
  </conditionalFormatting>
  <conditionalFormatting sqref="B31:B33">
    <cfRule type="duplicateValues" dxfId="1" priority="111"/>
  </conditionalFormatting>
  <conditionalFormatting sqref="B2:B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2021-07-04T21:22:21Z</dcterms:modified>
</cp:coreProperties>
</file>