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05\"/>
    </mc:Choice>
  </mc:AlternateContent>
  <bookViews>
    <workbookView xWindow="0" yWindow="0" windowWidth="20400" windowHeight="765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Efectivo!$A$89:$E$89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3" i="1" l="1"/>
  <c r="B78" i="1"/>
  <c r="B65" i="1"/>
  <c r="B53" i="1"/>
  <c r="C42" i="1" l="1"/>
  <c r="A42" i="1"/>
  <c r="A75" i="1"/>
  <c r="C75" i="1"/>
  <c r="A76" i="1"/>
  <c r="C76" i="1"/>
  <c r="A77" i="1"/>
  <c r="C77" i="1"/>
  <c r="C32" i="1"/>
  <c r="A32" i="1"/>
  <c r="C19" i="1"/>
  <c r="A19" i="1"/>
  <c r="A103" i="1"/>
  <c r="C103" i="1"/>
  <c r="C50" i="1"/>
  <c r="A50" i="1"/>
  <c r="C43" i="1"/>
  <c r="A43" i="1"/>
  <c r="C74" i="1"/>
  <c r="A74" i="1"/>
  <c r="C51" i="1"/>
  <c r="A51" i="1"/>
  <c r="C44" i="1"/>
  <c r="A44" i="1"/>
  <c r="C104" i="1" l="1"/>
  <c r="C105" i="1"/>
  <c r="C106" i="1"/>
  <c r="C107" i="1"/>
  <c r="C108" i="1"/>
  <c r="C109" i="1"/>
  <c r="C110" i="1"/>
  <c r="C111" i="1"/>
  <c r="C112" i="1"/>
  <c r="C113" i="1"/>
  <c r="C114" i="1"/>
  <c r="C115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C84" i="1"/>
  <c r="C52" i="1"/>
  <c r="C85" i="1"/>
  <c r="A84" i="1"/>
  <c r="A52" i="1"/>
  <c r="A85" i="1"/>
  <c r="A72" i="1"/>
  <c r="C72" i="1"/>
  <c r="A73" i="1"/>
  <c r="C73" i="1"/>
  <c r="C116" i="1" l="1"/>
  <c r="A116" i="1"/>
  <c r="C48" i="1" l="1"/>
  <c r="C49" i="1"/>
  <c r="A48" i="1"/>
  <c r="A49" i="1"/>
  <c r="B117" i="1" l="1"/>
  <c r="B86" i="1"/>
  <c r="C102" i="1"/>
  <c r="A102" i="1"/>
  <c r="A100" i="1"/>
  <c r="A101" i="1"/>
  <c r="C100" i="1"/>
  <c r="C101" i="1"/>
  <c r="A45" i="1"/>
  <c r="C45" i="1"/>
  <c r="C91" i="1"/>
  <c r="A69" i="1" l="1"/>
  <c r="A70" i="1"/>
  <c r="A71" i="1"/>
  <c r="C69" i="1"/>
  <c r="C70" i="1"/>
  <c r="C71" i="1"/>
  <c r="A92" i="1" l="1"/>
  <c r="C92" i="1"/>
  <c r="A47" i="1" l="1"/>
  <c r="C47" i="1"/>
  <c r="C62" i="1"/>
  <c r="A64" i="1"/>
  <c r="A90" i="1"/>
  <c r="A62" i="1"/>
  <c r="C90" i="1"/>
  <c r="C64" i="1" l="1"/>
  <c r="A63" i="1" l="1"/>
  <c r="C63" i="1"/>
  <c r="A83" i="1" l="1"/>
  <c r="C83" i="1"/>
  <c r="A46" i="1" l="1"/>
  <c r="C46" i="1"/>
  <c r="A82" i="1" l="1"/>
  <c r="C82" i="1"/>
  <c r="E2" i="3" l="1"/>
  <c r="A96" i="1"/>
</calcChain>
</file>

<file path=xl/sharedStrings.xml><?xml version="1.0" encoding="utf-8"?>
<sst xmlns="http://schemas.openxmlformats.org/spreadsheetml/2006/main" count="1098" uniqueCount="74">
  <si>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</si>
  <si>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</si>
  <si>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</si>
  <si>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</si>
  <si>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</si>
  <si>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</si>
  <si>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</si>
  <si>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</si>
  <si>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</si>
  <si>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</si>
  <si>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</si>
  <si>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</si>
  <si>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</si>
  <si>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</si>
  <si>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</si>
  <si>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</si>
  <si>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</si>
  <si>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</si>
  <si>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</si>
  <si>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</si>
  <si>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</si>
  <si>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Abastecido</t>
  </si>
  <si>
    <t>GAVETA DE DEPOSITO LLENA</t>
  </si>
  <si>
    <t>3 Gavetas Vacias</t>
  </si>
  <si>
    <t>GAVETA DE RECHAZO LLENA</t>
  </si>
  <si>
    <t>3335941475 </t>
  </si>
  <si>
    <t>2 Gavetas Vacias + 1 Fallando</t>
  </si>
  <si>
    <t>3335941489 </t>
  </si>
  <si>
    <t>3335941524 </t>
  </si>
  <si>
    <t>3335941937 </t>
  </si>
  <si>
    <t>NORTE</t>
  </si>
  <si>
    <t xml:space="preserve">ATM Oficina Camino Real II (Puerto Plata) </t>
  </si>
  <si>
    <t>ESTE</t>
  </si>
  <si>
    <t xml:space="preserve">ATM Plaza Verón II </t>
  </si>
  <si>
    <t xml:space="preserve">ATM Oficina SAJOMA </t>
  </si>
  <si>
    <t xml:space="preserve">ATM Oficina La Romana II </t>
  </si>
  <si>
    <t xml:space="preserve">ATM Plaza Verón I </t>
  </si>
  <si>
    <t>DISTRITO NACIONAL</t>
  </si>
  <si>
    <t xml:space="preserve">ATM Bienes Nacionales </t>
  </si>
  <si>
    <t>SUR</t>
  </si>
  <si>
    <t xml:space="preserve">ATM Banco Agrícola (Barahona) </t>
  </si>
  <si>
    <t xml:space="preserve">ATM UNP Cambita Garabito (San Cristóbal) </t>
  </si>
  <si>
    <t xml:space="preserve">ATM Oficina Villa Vásquez (Montecristi) </t>
  </si>
  <si>
    <t xml:space="preserve">ATM S/M Bravo San Isidro Coral Mall </t>
  </si>
  <si>
    <t xml:space="preserve">ATM Oficina Las Palmas de Herrera I </t>
  </si>
  <si>
    <t xml:space="preserve">ATM Oficina Plaza Ventura (Nagua) </t>
  </si>
  <si>
    <t xml:space="preserve">ATM Oficina Romana Centro </t>
  </si>
  <si>
    <t>3335942791 </t>
  </si>
  <si>
    <t>3335942793 </t>
  </si>
  <si>
    <t>3335942798 </t>
  </si>
  <si>
    <t xml:space="preserve">ATM Oficina Las Palmas de Herrera II </t>
  </si>
  <si>
    <t xml:space="preserve">ATM Estación Boulevard Juan Dolio </t>
  </si>
  <si>
    <t xml:space="preserve">ATM Oficina La Romana I </t>
  </si>
  <si>
    <t xml:space="preserve">ATM Oficina Venezuela </t>
  </si>
  <si>
    <t xml:space="preserve">ATM Oficina Romana Norte </t>
  </si>
  <si>
    <t xml:space="preserve">ATM Oficina Las Américas </t>
  </si>
  <si>
    <t xml:space="preserve">ATM Estación Sunix Cabral (Barahona) </t>
  </si>
  <si>
    <t xml:space="preserve">ATM UNP Consuelo </t>
  </si>
  <si>
    <t xml:space="preserve">ATM Oficina Americana Independencia I </t>
  </si>
  <si>
    <t xml:space="preserve">ATM Oficina Plaza del Rey (La Romana) </t>
  </si>
  <si>
    <t>S/M Tangui Nagua</t>
  </si>
  <si>
    <t xml:space="preserve">ATM Plaza WAO San Juan </t>
  </si>
  <si>
    <t>ATM Autoservicio Megacentro</t>
  </si>
  <si>
    <t>ATM S/M Jumbo San Isidro</t>
  </si>
  <si>
    <t xml:space="preserve">ATM Oficina Núñez de Cáceres II </t>
  </si>
  <si>
    <t>ATM UNP Farmaconal Higuey</t>
  </si>
  <si>
    <t xml:space="preserve">ATM Oficina Núñez de Cáceres I </t>
  </si>
  <si>
    <t xml:space="preserve">ATM Bravo República de Colombia </t>
  </si>
  <si>
    <t xml:space="preserve">ATM Autobanco Las Palmas de Herrera </t>
  </si>
  <si>
    <t>ATM Estación Texaco Prolongación 27 Febrero</t>
  </si>
  <si>
    <t>ATM Oficina Autoservicio Villa Ofelia (San Juan)</t>
  </si>
  <si>
    <t xml:space="preserve">ATM UNP Hiper Olé Autopista Duarte </t>
  </si>
  <si>
    <t xml:space="preserve">ATM Oficina San Isidro (Fuerza Aérea) </t>
  </si>
  <si>
    <t>3335943128 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</si>
</sst>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7"/>
      <tableStyleElement type="headerRow" dxfId="76"/>
      <tableStyleElement type="totalRow" dxfId="75"/>
      <tableStyleElement type="firstColumn" dxfId="74"/>
      <tableStyleElement type="lastColumn" dxfId="73"/>
      <tableStyleElement type="firstRowStripe" dxfId="72"/>
      <tableStyleElement type="firstColumnStripe" dxfId="7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zoomScale="70" zoomScaleNormal="70" workbookViewId="0">
      <selection activeCell="G112" sqref="G112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58" t="s">
        <v>1</v>
      </c>
      <c r="B1" s="59"/>
      <c r="C1" s="59"/>
      <c r="D1" s="59"/>
      <c r="E1" s="60"/>
    </row>
    <row r="2" spans="1:5" ht="25.5" x14ac:dyDescent="0.25">
      <c r="A2" s="61" t="s">
        <v>0</v>
      </c>
      <c r="B2" s="62"/>
      <c r="C2" s="62"/>
      <c r="D2" s="62"/>
      <c r="E2" s="63"/>
    </row>
    <row r="3" spans="1:5" ht="18" x14ac:dyDescent="0.25">
      <c r="B3" s="34"/>
      <c r="C3" s="1"/>
      <c r="D3" s="1"/>
      <c r="E3" s="9"/>
    </row>
    <row r="4" spans="1:5" ht="18.75" thickBot="1" x14ac:dyDescent="0.3">
      <c r="A4" s="7" t="s">
        <v>2</v>
      </c>
      <c r="B4" s="35">
        <v>44382.25</v>
      </c>
      <c r="C4" s="1"/>
      <c r="D4" s="1"/>
      <c r="E4" s="10"/>
    </row>
    <row r="5" spans="1:5" ht="18.75" thickBot="1" x14ac:dyDescent="0.3">
      <c r="A5" s="7" t="s">
        <v>3</v>
      </c>
      <c r="B5" s="35">
        <v>44382.708333333336</v>
      </c>
      <c r="C5" s="8"/>
      <c r="D5" s="1"/>
      <c r="E5" s="10"/>
    </row>
    <row r="6" spans="1:5" ht="18" x14ac:dyDescent="0.25">
      <c r="B6" s="34"/>
      <c r="C6" s="1"/>
      <c r="D6" s="1"/>
      <c r="E6" s="12"/>
    </row>
    <row r="7" spans="1:5" ht="18" x14ac:dyDescent="0.25">
      <c r="A7" s="64" t="s">
        <v>4</v>
      </c>
      <c r="B7" s="65"/>
      <c r="C7" s="65"/>
      <c r="D7" s="65"/>
      <c r="E7" s="66"/>
    </row>
    <row r="8" spans="1:5" ht="18" x14ac:dyDescent="0.25">
      <c r="A8" s="2" t="s">
        <v>5</v>
      </c>
      <c r="B8" s="2" t="s">
        <v>6</v>
      </c>
      <c r="C8" s="2" t="s">
        <v>7</v>
      </c>
      <c r="D8" s="11" t="s">
        <v>8</v>
      </c>
      <c r="E8" s="11" t="s">
        <v>9</v>
      </c>
    </row>
    <row r="9" spans="1:5" ht="18" x14ac:dyDescent="0.25">
      <c r="A9" s="21" t="s">
        <v>32</v>
      </c>
      <c r="B9" s="36">
        <v>399</v>
      </c>
      <c r="C9" s="24" t="s">
        <v>35</v>
      </c>
      <c r="D9" s="15" t="s">
        <v>21</v>
      </c>
      <c r="E9" s="26">
        <v>3335941297</v>
      </c>
    </row>
    <row r="10" spans="1:5" ht="18" x14ac:dyDescent="0.25">
      <c r="A10" s="21" t="s">
        <v>32</v>
      </c>
      <c r="B10" s="36">
        <v>385</v>
      </c>
      <c r="C10" s="24" t="s">
        <v>36</v>
      </c>
      <c r="D10" s="15" t="s">
        <v>21</v>
      </c>
      <c r="E10" s="26">
        <v>3335941410</v>
      </c>
    </row>
    <row r="11" spans="1:5" ht="18" x14ac:dyDescent="0.25">
      <c r="A11" s="21" t="s">
        <v>37</v>
      </c>
      <c r="B11" s="36">
        <v>618</v>
      </c>
      <c r="C11" s="24" t="s">
        <v>38</v>
      </c>
      <c r="D11" s="15" t="s">
        <v>21</v>
      </c>
      <c r="E11" s="26" t="s">
        <v>29</v>
      </c>
    </row>
    <row r="12" spans="1:5" ht="18" x14ac:dyDescent="0.25">
      <c r="A12" s="21" t="s">
        <v>39</v>
      </c>
      <c r="B12" s="36">
        <v>252</v>
      </c>
      <c r="C12" s="24" t="s">
        <v>40</v>
      </c>
      <c r="D12" s="15" t="s">
        <v>21</v>
      </c>
      <c r="E12" s="26">
        <v>3335941270</v>
      </c>
    </row>
    <row r="13" spans="1:5" ht="18" x14ac:dyDescent="0.25">
      <c r="A13" s="21" t="s">
        <v>37</v>
      </c>
      <c r="B13" s="36">
        <v>314</v>
      </c>
      <c r="C13" s="24" t="s">
        <v>41</v>
      </c>
      <c r="D13" s="15" t="s">
        <v>21</v>
      </c>
      <c r="E13" s="26">
        <v>3335941289</v>
      </c>
    </row>
    <row r="14" spans="1:5" ht="18" x14ac:dyDescent="0.25">
      <c r="A14" s="21" t="s">
        <v>30</v>
      </c>
      <c r="B14" s="36">
        <v>63</v>
      </c>
      <c r="C14" s="24" t="s">
        <v>42</v>
      </c>
      <c r="D14" s="15" t="s">
        <v>21</v>
      </c>
      <c r="E14" s="26">
        <v>3335941407</v>
      </c>
    </row>
    <row r="15" spans="1:5" ht="18" x14ac:dyDescent="0.25">
      <c r="A15" s="21" t="s">
        <v>37</v>
      </c>
      <c r="B15" s="36">
        <v>949</v>
      </c>
      <c r="C15" s="24" t="s">
        <v>43</v>
      </c>
      <c r="D15" s="15" t="s">
        <v>21</v>
      </c>
      <c r="E15" s="26">
        <v>3335941411</v>
      </c>
    </row>
    <row r="16" spans="1:5" ht="18" x14ac:dyDescent="0.25">
      <c r="A16" s="21" t="s">
        <v>37</v>
      </c>
      <c r="B16" s="36">
        <v>409</v>
      </c>
      <c r="C16" s="24" t="s">
        <v>44</v>
      </c>
      <c r="D16" s="15" t="s">
        <v>21</v>
      </c>
      <c r="E16" s="26">
        <v>3335941445</v>
      </c>
    </row>
    <row r="17" spans="1:5" ht="18" x14ac:dyDescent="0.25">
      <c r="A17" s="21" t="s">
        <v>30</v>
      </c>
      <c r="B17" s="36">
        <v>796</v>
      </c>
      <c r="C17" s="24" t="s">
        <v>45</v>
      </c>
      <c r="D17" s="15" t="s">
        <v>21</v>
      </c>
      <c r="E17" s="26">
        <v>3335941470</v>
      </c>
    </row>
    <row r="18" spans="1:5" ht="18" x14ac:dyDescent="0.25">
      <c r="A18" s="21" t="s">
        <v>32</v>
      </c>
      <c r="B18" s="36">
        <v>843</v>
      </c>
      <c r="C18" s="24" t="s">
        <v>46</v>
      </c>
      <c r="D18" s="15" t="s">
        <v>21</v>
      </c>
      <c r="E18" s="26">
        <v>3335941471</v>
      </c>
    </row>
    <row r="19" spans="1:5" ht="18" x14ac:dyDescent="0.25">
      <c r="A19" s="21" t="str">
        <f>VLOOKUP(B19,'[1]LISTADO ATM'!$A$2:$C$822,3,0)</f>
        <v>DISTRITO NACIONAL</v>
      </c>
      <c r="B19" s="36">
        <v>955</v>
      </c>
      <c r="C19" s="24" t="str">
        <f>VLOOKUP(B19,'[1]LISTADO ATM'!$A$2:$B$822,2,0)</f>
        <v xml:space="preserve">ATM Oficina Americana Independencia II </v>
      </c>
      <c r="D19" s="15" t="s">
        <v>21</v>
      </c>
      <c r="E19" s="26">
        <v>3335942082</v>
      </c>
    </row>
    <row r="20" spans="1:5" ht="18" x14ac:dyDescent="0.25">
      <c r="A20" s="21" t="s">
        <v>37</v>
      </c>
      <c r="B20" s="36">
        <v>410</v>
      </c>
      <c r="C20" s="24" t="s">
        <v>50</v>
      </c>
      <c r="D20" s="15" t="s">
        <v>21</v>
      </c>
      <c r="E20" s="26">
        <v>3335941368</v>
      </c>
    </row>
    <row r="21" spans="1:5" ht="18" x14ac:dyDescent="0.25">
      <c r="A21" s="21" t="s">
        <v>32</v>
      </c>
      <c r="B21" s="36">
        <v>353</v>
      </c>
      <c r="C21" s="24" t="s">
        <v>51</v>
      </c>
      <c r="D21" s="15" t="s">
        <v>21</v>
      </c>
      <c r="E21" s="26">
        <v>3335941371</v>
      </c>
    </row>
    <row r="22" spans="1:5" ht="18" x14ac:dyDescent="0.25">
      <c r="A22" s="21" t="s">
        <v>32</v>
      </c>
      <c r="B22" s="36">
        <v>211</v>
      </c>
      <c r="C22" s="24" t="s">
        <v>52</v>
      </c>
      <c r="D22" s="15" t="s">
        <v>21</v>
      </c>
      <c r="E22" s="26">
        <v>3335941382</v>
      </c>
    </row>
    <row r="23" spans="1:5" ht="18" x14ac:dyDescent="0.25">
      <c r="A23" s="21" t="s">
        <v>37</v>
      </c>
      <c r="B23" s="36">
        <v>957</v>
      </c>
      <c r="C23" s="24" t="s">
        <v>53</v>
      </c>
      <c r="D23" s="15" t="s">
        <v>21</v>
      </c>
      <c r="E23" s="26">
        <v>3335941417</v>
      </c>
    </row>
    <row r="24" spans="1:5" ht="18" x14ac:dyDescent="0.25">
      <c r="A24" s="21" t="s">
        <v>32</v>
      </c>
      <c r="B24" s="36">
        <v>158</v>
      </c>
      <c r="C24" s="24" t="s">
        <v>54</v>
      </c>
      <c r="D24" s="15" t="s">
        <v>21</v>
      </c>
      <c r="E24" s="26">
        <v>3335941443</v>
      </c>
    </row>
    <row r="25" spans="1:5" ht="18" x14ac:dyDescent="0.25">
      <c r="A25" s="21" t="s">
        <v>37</v>
      </c>
      <c r="B25" s="36">
        <v>713</v>
      </c>
      <c r="C25" s="24" t="s">
        <v>55</v>
      </c>
      <c r="D25" s="15" t="s">
        <v>21</v>
      </c>
      <c r="E25" s="26">
        <v>3335941467</v>
      </c>
    </row>
    <row r="26" spans="1:5" ht="18" x14ac:dyDescent="0.25">
      <c r="A26" s="21" t="s">
        <v>39</v>
      </c>
      <c r="B26" s="36">
        <v>615</v>
      </c>
      <c r="C26" s="24" t="s">
        <v>56</v>
      </c>
      <c r="D26" s="15" t="s">
        <v>21</v>
      </c>
      <c r="E26" s="26">
        <v>3335941468</v>
      </c>
    </row>
    <row r="27" spans="1:5" ht="18" x14ac:dyDescent="0.25">
      <c r="A27" s="21" t="s">
        <v>32</v>
      </c>
      <c r="B27" s="36">
        <v>838</v>
      </c>
      <c r="C27" s="24" t="s">
        <v>57</v>
      </c>
      <c r="D27" s="15" t="s">
        <v>21</v>
      </c>
      <c r="E27" s="26">
        <v>3335941472</v>
      </c>
    </row>
    <row r="28" spans="1:5" ht="18" x14ac:dyDescent="0.25">
      <c r="A28" s="21" t="s">
        <v>37</v>
      </c>
      <c r="B28" s="36">
        <v>629</v>
      </c>
      <c r="C28" s="24" t="s">
        <v>58</v>
      </c>
      <c r="D28" s="15" t="s">
        <v>21</v>
      </c>
      <c r="E28" s="26" t="s">
        <v>25</v>
      </c>
    </row>
    <row r="29" spans="1:5" ht="18" x14ac:dyDescent="0.25">
      <c r="A29" s="21" t="s">
        <v>32</v>
      </c>
      <c r="B29" s="36">
        <v>742</v>
      </c>
      <c r="C29" s="24" t="s">
        <v>59</v>
      </c>
      <c r="D29" s="15" t="s">
        <v>21</v>
      </c>
      <c r="E29" s="26">
        <v>3335941828</v>
      </c>
    </row>
    <row r="30" spans="1:5" ht="18" x14ac:dyDescent="0.25">
      <c r="A30" s="21" t="s">
        <v>30</v>
      </c>
      <c r="B30" s="36">
        <v>373</v>
      </c>
      <c r="C30" s="24" t="s">
        <v>60</v>
      </c>
      <c r="D30" s="15" t="s">
        <v>21</v>
      </c>
      <c r="E30" s="26">
        <v>3335942034</v>
      </c>
    </row>
    <row r="31" spans="1:5" ht="18" x14ac:dyDescent="0.25">
      <c r="A31" s="21" t="s">
        <v>39</v>
      </c>
      <c r="B31" s="36">
        <v>6</v>
      </c>
      <c r="C31" s="24" t="s">
        <v>61</v>
      </c>
      <c r="D31" s="15" t="s">
        <v>21</v>
      </c>
      <c r="E31" s="26">
        <v>3335942540</v>
      </c>
    </row>
    <row r="32" spans="1:5" ht="18" x14ac:dyDescent="0.25">
      <c r="A32" s="32" t="str">
        <f>VLOOKUP(B32,'[1]LISTADO ATM'!$A$2:$C$822,3,0)</f>
        <v>ESTE</v>
      </c>
      <c r="B32" s="36">
        <v>912</v>
      </c>
      <c r="C32" s="24" t="str">
        <f>VLOOKUP(B32,'[1]LISTADO ATM'!$A$2:$B$822,2,0)</f>
        <v xml:space="preserve">ATM Oficina San Pedro II </v>
      </c>
      <c r="D32" s="15" t="s">
        <v>21</v>
      </c>
      <c r="E32" s="26">
        <v>3335941465</v>
      </c>
    </row>
    <row r="33" spans="1:5" ht="18" x14ac:dyDescent="0.25">
      <c r="A33" s="21" t="s">
        <v>37</v>
      </c>
      <c r="B33" s="36">
        <v>354</v>
      </c>
      <c r="C33" s="24" t="s">
        <v>64</v>
      </c>
      <c r="D33" s="15" t="s">
        <v>21</v>
      </c>
      <c r="E33" s="26">
        <v>3335941044</v>
      </c>
    </row>
    <row r="34" spans="1:5" ht="18" x14ac:dyDescent="0.25">
      <c r="A34" s="21" t="s">
        <v>32</v>
      </c>
      <c r="B34" s="36">
        <v>480</v>
      </c>
      <c r="C34" s="24" t="s">
        <v>65</v>
      </c>
      <c r="D34" s="15" t="s">
        <v>21</v>
      </c>
      <c r="E34" s="26">
        <v>3335941303</v>
      </c>
    </row>
    <row r="35" spans="1:5" ht="18" x14ac:dyDescent="0.25">
      <c r="A35" s="21" t="s">
        <v>37</v>
      </c>
      <c r="B35" s="36">
        <v>946</v>
      </c>
      <c r="C35" s="24" t="s">
        <v>66</v>
      </c>
      <c r="D35" s="15" t="s">
        <v>21</v>
      </c>
      <c r="E35" s="26">
        <v>3335941377</v>
      </c>
    </row>
    <row r="36" spans="1:5" ht="18" x14ac:dyDescent="0.25">
      <c r="A36" s="21" t="s">
        <v>37</v>
      </c>
      <c r="B36" s="36">
        <v>983</v>
      </c>
      <c r="C36" s="24" t="s">
        <v>67</v>
      </c>
      <c r="D36" s="15" t="s">
        <v>21</v>
      </c>
      <c r="E36" s="26">
        <v>3335941396</v>
      </c>
    </row>
    <row r="37" spans="1:5" ht="18" x14ac:dyDescent="0.25">
      <c r="A37" s="21" t="s">
        <v>37</v>
      </c>
      <c r="B37" s="36">
        <v>408</v>
      </c>
      <c r="C37" s="24" t="s">
        <v>68</v>
      </c>
      <c r="D37" s="15" t="s">
        <v>21</v>
      </c>
      <c r="E37" s="26">
        <v>3335941490</v>
      </c>
    </row>
    <row r="38" spans="1:5" ht="18" x14ac:dyDescent="0.25">
      <c r="A38" s="21" t="s">
        <v>37</v>
      </c>
      <c r="B38" s="36">
        <v>684</v>
      </c>
      <c r="C38" s="24" t="s">
        <v>69</v>
      </c>
      <c r="D38" s="15" t="s">
        <v>21</v>
      </c>
      <c r="E38" s="26" t="s">
        <v>28</v>
      </c>
    </row>
    <row r="39" spans="1:5" ht="18" x14ac:dyDescent="0.25">
      <c r="A39" s="21" t="s">
        <v>39</v>
      </c>
      <c r="B39" s="36">
        <v>5</v>
      </c>
      <c r="C39" s="24" t="s">
        <v>70</v>
      </c>
      <c r="D39" s="15" t="s">
        <v>21</v>
      </c>
      <c r="E39" s="26">
        <v>3335942752</v>
      </c>
    </row>
    <row r="40" spans="1:5" ht="18" x14ac:dyDescent="0.25">
      <c r="A40" s="21" t="s">
        <v>37</v>
      </c>
      <c r="B40" s="36">
        <v>967</v>
      </c>
      <c r="C40" s="24" t="s">
        <v>71</v>
      </c>
      <c r="D40" s="15" t="s">
        <v>21</v>
      </c>
      <c r="E40" s="26" t="s">
        <v>47</v>
      </c>
    </row>
    <row r="41" spans="1:5" ht="18" x14ac:dyDescent="0.25">
      <c r="A41" s="21" t="s">
        <v>37</v>
      </c>
      <c r="B41" s="36">
        <v>85</v>
      </c>
      <c r="C41" s="24" t="s">
        <v>72</v>
      </c>
      <c r="D41" s="15" t="s">
        <v>21</v>
      </c>
      <c r="E41" s="26" t="s">
        <v>49</v>
      </c>
    </row>
    <row r="42" spans="1:5" ht="18" x14ac:dyDescent="0.25">
      <c r="A42" s="21" t="str">
        <f>VLOOKUP(B42,'[1]LISTADO ATM'!$A$2:$C$822,3,0)</f>
        <v>DISTRITO NACIONAL</v>
      </c>
      <c r="B42" s="36">
        <v>325</v>
      </c>
      <c r="C42" s="24" t="str">
        <f>VLOOKUP(B42,'[1]LISTADO ATM'!$A$2:$B$822,2,0)</f>
        <v>ATM Casa Edwin</v>
      </c>
      <c r="D42" s="15" t="s">
        <v>21</v>
      </c>
      <c r="E42" s="26">
        <v>3335941816</v>
      </c>
    </row>
    <row r="43" spans="1:5" ht="18" x14ac:dyDescent="0.25">
      <c r="A43" s="21" t="str">
        <f>VLOOKUP(B43,'[1]LISTADO ATM'!$A$2:$C$822,3,0)</f>
        <v>NORTE</v>
      </c>
      <c r="B43" s="36">
        <v>142</v>
      </c>
      <c r="C43" s="24" t="str">
        <f>VLOOKUP(B43,'[1]LISTADO ATM'!$A$2:$B$822,2,0)</f>
        <v xml:space="preserve">ATM Centro de Caja Galerías Bonao </v>
      </c>
      <c r="D43" s="15" t="s">
        <v>21</v>
      </c>
      <c r="E43" s="26">
        <v>3335942562</v>
      </c>
    </row>
    <row r="44" spans="1:5" ht="18" x14ac:dyDescent="0.25">
      <c r="A44" s="21" t="str">
        <f>VLOOKUP(B44,'[1]LISTADO ATM'!$A$2:$C$822,3,0)</f>
        <v>SUR</v>
      </c>
      <c r="B44" s="36">
        <v>342</v>
      </c>
      <c r="C44" s="24" t="str">
        <f>VLOOKUP(B44,'[1]LISTADO ATM'!$A$2:$B$822,2,0)</f>
        <v>ATM Oficina Obras Públicas Azua</v>
      </c>
      <c r="D44" s="15" t="s">
        <v>21</v>
      </c>
      <c r="E44" s="26">
        <v>3335941528</v>
      </c>
    </row>
    <row r="45" spans="1:5" ht="18" x14ac:dyDescent="0.25">
      <c r="A45" s="21" t="str">
        <f>VLOOKUP(B45,'[1]LISTADO ATM'!$A$2:$C$822,3,0)</f>
        <v>NORTE</v>
      </c>
      <c r="B45" s="36">
        <v>77</v>
      </c>
      <c r="C45" s="24" t="str">
        <f>VLOOKUP(B45,'[1]LISTADO ATM'!$A$2:$B$822,2,0)</f>
        <v xml:space="preserve">ATM Oficina Cruce de Imbert </v>
      </c>
      <c r="D45" s="15" t="s">
        <v>21</v>
      </c>
      <c r="E45" s="26">
        <v>3335941476</v>
      </c>
    </row>
    <row r="46" spans="1:5" ht="18" x14ac:dyDescent="0.25">
      <c r="A46" s="21" t="str">
        <f>VLOOKUP(B46,'[1]LISTADO ATM'!$A$2:$C$822,3,0)</f>
        <v>NORTE</v>
      </c>
      <c r="B46" s="21">
        <v>851</v>
      </c>
      <c r="C46" s="24" t="str">
        <f>VLOOKUP(B46,'[1]LISTADO ATM'!$A$2:$B$822,2,0)</f>
        <v xml:space="preserve">ATM Hospital Vinicio Calventi </v>
      </c>
      <c r="D46" s="15" t="s">
        <v>21</v>
      </c>
      <c r="E46" s="26">
        <v>3335938142</v>
      </c>
    </row>
    <row r="47" spans="1:5" ht="18" x14ac:dyDescent="0.25">
      <c r="A47" s="21" t="str">
        <f>VLOOKUP(B47,'[1]LISTADO ATM'!$A$2:$C$822,3,0)</f>
        <v>DISTRITO NACIONAL</v>
      </c>
      <c r="B47" s="36">
        <v>347</v>
      </c>
      <c r="C47" s="24" t="str">
        <f>VLOOKUP(B47,'[1]LISTADO ATM'!$A$2:$B$822,2,0)</f>
        <v>ATM Patio de Colombia</v>
      </c>
      <c r="D47" s="15" t="s">
        <v>21</v>
      </c>
      <c r="E47" s="26">
        <v>3335941376</v>
      </c>
    </row>
    <row r="48" spans="1:5" ht="18" x14ac:dyDescent="0.25">
      <c r="A48" s="21" t="str">
        <f>VLOOKUP(B48,'[1]LISTADO ATM'!$A$2:$C$822,3,0)</f>
        <v>DISTRITO NACIONAL</v>
      </c>
      <c r="B48" s="36">
        <v>722</v>
      </c>
      <c r="C48" s="24" t="str">
        <f>VLOOKUP(B48,'[1]LISTADO ATM'!$A$2:$B$822,2,0)</f>
        <v xml:space="preserve">ATM Oficina Charles de Gaulle III </v>
      </c>
      <c r="D48" s="15" t="s">
        <v>21</v>
      </c>
      <c r="E48" s="26" t="s">
        <v>27</v>
      </c>
    </row>
    <row r="49" spans="1:5" ht="18" x14ac:dyDescent="0.25">
      <c r="A49" s="21" t="str">
        <f>VLOOKUP(B49,'[1]LISTADO ATM'!$A$2:$C$822,3,0)</f>
        <v>NORTE</v>
      </c>
      <c r="B49" s="36">
        <v>154</v>
      </c>
      <c r="C49" s="24" t="str">
        <f>VLOOKUP(B49,'[1]LISTADO ATM'!$A$2:$B$822,2,0)</f>
        <v xml:space="preserve">ATM Oficina Sánchez </v>
      </c>
      <c r="D49" s="15" t="s">
        <v>21</v>
      </c>
      <c r="E49" s="26">
        <v>3335941491</v>
      </c>
    </row>
    <row r="50" spans="1:5" ht="18" x14ac:dyDescent="0.25">
      <c r="A50" s="21" t="str">
        <f>VLOOKUP(B50,'[1]LISTADO ATM'!$A$2:$C$822,3,0)</f>
        <v>DISTRITO NACIONAL</v>
      </c>
      <c r="B50" s="36">
        <v>514</v>
      </c>
      <c r="C50" s="24" t="str">
        <f>VLOOKUP(B50,'[1]LISTADO ATM'!$A$2:$B$822,2,0)</f>
        <v>ATM Autoservicio Charles de Gaulle</v>
      </c>
      <c r="D50" s="15" t="s">
        <v>21</v>
      </c>
      <c r="E50" s="26">
        <v>3335942777</v>
      </c>
    </row>
    <row r="51" spans="1:5" ht="18" x14ac:dyDescent="0.25">
      <c r="A51" s="21" t="str">
        <f>VLOOKUP(B51,'[1]LISTADO ATM'!$A$2:$C$822,3,0)</f>
        <v>NORTE</v>
      </c>
      <c r="B51" s="36">
        <v>283</v>
      </c>
      <c r="C51" s="24" t="str">
        <f>VLOOKUP(B51,'[1]LISTADO ATM'!$A$2:$B$822,2,0)</f>
        <v xml:space="preserve">ATM Oficina Nibaje </v>
      </c>
      <c r="D51" s="15" t="s">
        <v>21</v>
      </c>
      <c r="E51" s="26">
        <v>3335942989</v>
      </c>
    </row>
    <row r="52" spans="1:5" ht="18" x14ac:dyDescent="0.25">
      <c r="A52" s="21" t="str">
        <f>VLOOKUP(B52,'[1]LISTADO ATM'!$A$2:$C$822,3,0)</f>
        <v>NORTE</v>
      </c>
      <c r="B52" s="21">
        <v>282</v>
      </c>
      <c r="C52" s="24" t="str">
        <f>VLOOKUP(B52,'[1]LISTADO ATM'!$A$2:$B$822,2,0)</f>
        <v xml:space="preserve">ATM Autobanco Nibaje </v>
      </c>
      <c r="D52" s="15" t="s">
        <v>21</v>
      </c>
      <c r="E52" s="26">
        <v>3335942787</v>
      </c>
    </row>
    <row r="53" spans="1:5" ht="18.75" thickBot="1" x14ac:dyDescent="0.3">
      <c r="A53" s="3" t="s">
        <v>11</v>
      </c>
      <c r="B53" s="38">
        <f>COUNT(B9:B52)</f>
        <v>44</v>
      </c>
      <c r="C53" s="45"/>
      <c r="D53" s="46"/>
      <c r="E53" s="47"/>
    </row>
    <row r="54" spans="1:5" x14ac:dyDescent="0.25">
      <c r="B54" s="5"/>
      <c r="E54" s="5"/>
    </row>
    <row r="55" spans="1:5" ht="18" x14ac:dyDescent="0.25">
      <c r="A55" s="64" t="s">
        <v>16</v>
      </c>
      <c r="B55" s="65"/>
      <c r="C55" s="65"/>
      <c r="D55" s="65"/>
      <c r="E55" s="66"/>
    </row>
    <row r="56" spans="1:5" ht="18" x14ac:dyDescent="0.25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</row>
    <row r="57" spans="1:5" ht="18" x14ac:dyDescent="0.25">
      <c r="A57" s="18" t="s">
        <v>30</v>
      </c>
      <c r="B57" s="21">
        <v>288</v>
      </c>
      <c r="C57" s="24" t="s">
        <v>31</v>
      </c>
      <c r="D57" s="15" t="s">
        <v>19</v>
      </c>
      <c r="E57" s="26">
        <v>3335941462</v>
      </c>
    </row>
    <row r="58" spans="1:5" ht="18" x14ac:dyDescent="0.25">
      <c r="A58" s="18" t="s">
        <v>32</v>
      </c>
      <c r="B58" s="21">
        <v>386</v>
      </c>
      <c r="C58" s="24" t="s">
        <v>33</v>
      </c>
      <c r="D58" s="15" t="s">
        <v>19</v>
      </c>
      <c r="E58" s="26">
        <v>3335941442</v>
      </c>
    </row>
    <row r="59" spans="1:5" ht="18" x14ac:dyDescent="0.25">
      <c r="A59" s="18" t="s">
        <v>30</v>
      </c>
      <c r="B59" s="21">
        <v>228</v>
      </c>
      <c r="C59" s="24" t="s">
        <v>34</v>
      </c>
      <c r="D59" s="15" t="s">
        <v>19</v>
      </c>
      <c r="E59" s="26">
        <v>3335941455</v>
      </c>
    </row>
    <row r="60" spans="1:5" ht="18" x14ac:dyDescent="0.25">
      <c r="A60" s="18" t="s">
        <v>37</v>
      </c>
      <c r="B60" s="21">
        <v>165</v>
      </c>
      <c r="C60" s="24" t="s">
        <v>62</v>
      </c>
      <c r="D60" s="15" t="s">
        <v>19</v>
      </c>
      <c r="E60" s="26">
        <v>3335940555</v>
      </c>
    </row>
    <row r="61" spans="1:5" ht="18" x14ac:dyDescent="0.25">
      <c r="A61" s="18" t="s">
        <v>37</v>
      </c>
      <c r="B61" s="21">
        <v>26</v>
      </c>
      <c r="C61" s="24" t="s">
        <v>63</v>
      </c>
      <c r="D61" s="15" t="s">
        <v>19</v>
      </c>
      <c r="E61" s="26">
        <v>3335942580</v>
      </c>
    </row>
    <row r="62" spans="1:5" ht="18" x14ac:dyDescent="0.25">
      <c r="A62" s="18" t="str">
        <f>VLOOKUP(B62,'[1]LISTADO ATM'!$A$2:$C$822,3,0)</f>
        <v>DISTRITO NACIONAL</v>
      </c>
      <c r="B62" s="21">
        <v>813</v>
      </c>
      <c r="C62" s="24" t="str">
        <f>VLOOKUP(B62,'[1]LISTADO ATM'!$A$2:$B$822,2,0)</f>
        <v>ATM Oficina Occidental Mall</v>
      </c>
      <c r="D62" s="15" t="s">
        <v>19</v>
      </c>
      <c r="E62" s="26">
        <v>3335941401</v>
      </c>
    </row>
    <row r="63" spans="1:5" ht="18" x14ac:dyDescent="0.25">
      <c r="A63" s="18" t="str">
        <f>VLOOKUP(B63,'[1]LISTADO ATM'!$A$2:$C$822,3,0)</f>
        <v>ESTE</v>
      </c>
      <c r="B63" s="21">
        <v>158</v>
      </c>
      <c r="C63" s="24" t="str">
        <f>VLOOKUP(B63,'[1]LISTADO ATM'!$A$2:$B$822,2,0)</f>
        <v xml:space="preserve">ATM Oficina Romana Norte </v>
      </c>
      <c r="D63" s="15" t="s">
        <v>19</v>
      </c>
      <c r="E63" s="26">
        <v>3335941374</v>
      </c>
    </row>
    <row r="64" spans="1:5" ht="18" x14ac:dyDescent="0.25">
      <c r="A64" s="18" t="str">
        <f>VLOOKUP(B64,'[1]LISTADO ATM'!$A$2:$C$822,3,0)</f>
        <v>DISTRITO NACIONAL</v>
      </c>
      <c r="B64" s="21">
        <v>979</v>
      </c>
      <c r="C64" s="24" t="str">
        <f>VLOOKUP(B64,'[1]LISTADO ATM'!$A$2:$B$822,2,0)</f>
        <v xml:space="preserve">ATM Oficina Luperón I </v>
      </c>
      <c r="D64" s="15" t="s">
        <v>19</v>
      </c>
      <c r="E64" s="26">
        <v>3335941367</v>
      </c>
    </row>
    <row r="65" spans="1:5" ht="18.75" thickBot="1" x14ac:dyDescent="0.3">
      <c r="A65" s="3" t="s">
        <v>11</v>
      </c>
      <c r="B65" s="38">
        <f>COUNT(B57:B64)</f>
        <v>8</v>
      </c>
      <c r="C65" s="45"/>
      <c r="D65" s="46"/>
      <c r="E65" s="47"/>
    </row>
    <row r="66" spans="1:5" ht="15.75" thickBot="1" x14ac:dyDescent="0.3">
      <c r="B66" s="5"/>
      <c r="E66" s="5"/>
    </row>
    <row r="67" spans="1:5" ht="18.75" thickBot="1" x14ac:dyDescent="0.3">
      <c r="A67" s="48" t="s">
        <v>14</v>
      </c>
      <c r="B67" s="49"/>
      <c r="C67" s="49"/>
      <c r="D67" s="49"/>
      <c r="E67" s="50"/>
    </row>
    <row r="68" spans="1:5" ht="18" x14ac:dyDescent="0.25">
      <c r="A68" s="2" t="s">
        <v>5</v>
      </c>
      <c r="B68" s="2" t="s">
        <v>6</v>
      </c>
      <c r="C68" s="2" t="s">
        <v>7</v>
      </c>
      <c r="D68" s="2" t="s">
        <v>8</v>
      </c>
      <c r="E68" s="2" t="s">
        <v>9</v>
      </c>
    </row>
    <row r="69" spans="1:5" ht="18" x14ac:dyDescent="0.25">
      <c r="A69" s="21" t="str">
        <f>VLOOKUP(B69,'[1]LISTADO ATM'!$A$2:$C$822,3,0)</f>
        <v>ESTE</v>
      </c>
      <c r="B69" s="36">
        <v>114</v>
      </c>
      <c r="C69" s="24" t="str">
        <f>VLOOKUP(B69,'[1]LISTADO ATM'!$A$2:$B$822,2,0)</f>
        <v xml:space="preserve">ATM Oficina Hato Mayor </v>
      </c>
      <c r="D69" s="14" t="s">
        <v>10</v>
      </c>
      <c r="E69" s="26">
        <v>3335941469</v>
      </c>
    </row>
    <row r="70" spans="1:5" ht="18" x14ac:dyDescent="0.25">
      <c r="A70" s="21" t="str">
        <f>VLOOKUP(B70,'[1]LISTADO ATM'!$A$2:$C$822,3,0)</f>
        <v>ESTE</v>
      </c>
      <c r="B70" s="36">
        <v>651</v>
      </c>
      <c r="C70" s="24" t="str">
        <f>VLOOKUP(B70,'[1]LISTADO ATM'!$A$2:$B$822,2,0)</f>
        <v>ATM Eco Petroleo Romana</v>
      </c>
      <c r="D70" s="14" t="s">
        <v>10</v>
      </c>
      <c r="E70" s="26">
        <v>3335941474</v>
      </c>
    </row>
    <row r="71" spans="1:5" ht="18" x14ac:dyDescent="0.25">
      <c r="A71" s="21" t="str">
        <f>VLOOKUP(B71,'[1]LISTADO ATM'!$A$2:$C$822,3,0)</f>
        <v>NORTE</v>
      </c>
      <c r="B71" s="36">
        <v>198</v>
      </c>
      <c r="C71" s="24" t="str">
        <f>VLOOKUP(B71,'[1]LISTADO ATM'!$A$2:$B$822,2,0)</f>
        <v xml:space="preserve">ATM Almacenes El Encanto  (Santiago) </v>
      </c>
      <c r="D71" s="14" t="s">
        <v>10</v>
      </c>
      <c r="E71" s="26">
        <v>3335941466</v>
      </c>
    </row>
    <row r="72" spans="1:5" ht="18" x14ac:dyDescent="0.25">
      <c r="A72" s="21" t="str">
        <f>VLOOKUP(B72,'[1]LISTADO ATM'!$A$2:$C$822,3,0)</f>
        <v>ESTE</v>
      </c>
      <c r="B72" s="36">
        <v>660</v>
      </c>
      <c r="C72" s="24" t="str">
        <f>VLOOKUP(B72,'[1]LISTADO ATM'!$A$2:$B$822,2,0)</f>
        <v>ATM Oficina Romana Norte II</v>
      </c>
      <c r="D72" s="14" t="s">
        <v>10</v>
      </c>
      <c r="E72" s="26">
        <v>3335941444</v>
      </c>
    </row>
    <row r="73" spans="1:5" ht="18" x14ac:dyDescent="0.25">
      <c r="A73" s="21" t="str">
        <f>VLOOKUP(B73,'[1]LISTADO ATM'!$A$2:$C$822,3,0)</f>
        <v>DISTRITO NACIONAL</v>
      </c>
      <c r="B73" s="36">
        <v>577</v>
      </c>
      <c r="C73" s="24" t="str">
        <f>VLOOKUP(B73,'[1]LISTADO ATM'!$A$2:$B$822,2,0)</f>
        <v xml:space="preserve">ATM Olé Ave. Duarte </v>
      </c>
      <c r="D73" s="14" t="s">
        <v>10</v>
      </c>
      <c r="E73" s="26">
        <v>3335943254</v>
      </c>
    </row>
    <row r="74" spans="1:5" ht="18" x14ac:dyDescent="0.25">
      <c r="A74" s="21" t="str">
        <f>VLOOKUP(B74,'[1]LISTADO ATM'!$A$2:$C$822,3,0)</f>
        <v>DISTRITO NACIONAL</v>
      </c>
      <c r="B74" s="36">
        <v>424</v>
      </c>
      <c r="C74" s="24" t="str">
        <f>VLOOKUP(B74,'[1]LISTADO ATM'!$A$2:$B$822,2,0)</f>
        <v xml:space="preserve">ATM UNP Jumbo Luperón I </v>
      </c>
      <c r="D74" s="14" t="s">
        <v>10</v>
      </c>
      <c r="E74" s="26">
        <v>3335942548</v>
      </c>
    </row>
    <row r="75" spans="1:5" ht="18" x14ac:dyDescent="0.25">
      <c r="A75" s="21" t="str">
        <f>VLOOKUP(B75,'[1]LISTADO ATM'!$A$2:$C$822,3,0)</f>
        <v>DISTRITO NACIONAL</v>
      </c>
      <c r="B75" s="36">
        <v>697</v>
      </c>
      <c r="C75" s="24" t="str">
        <f>VLOOKUP(B75,'[1]LISTADO ATM'!$A$2:$B$822,2,0)</f>
        <v>ATM Hipermercado Olé Ciudad Juan Bosch</v>
      </c>
      <c r="D75" s="14" t="s">
        <v>10</v>
      </c>
      <c r="E75" s="26">
        <v>3335943104</v>
      </c>
    </row>
    <row r="76" spans="1:5" ht="18" x14ac:dyDescent="0.25">
      <c r="A76" s="21" t="str">
        <f>VLOOKUP(B76,'[1]LISTADO ATM'!$A$2:$C$822,3,0)</f>
        <v>DISTRITO NACIONAL</v>
      </c>
      <c r="B76" s="36">
        <v>407</v>
      </c>
      <c r="C76" s="24" t="str">
        <f>VLOOKUP(B76,'[1]LISTADO ATM'!$A$2:$B$822,2,0)</f>
        <v xml:space="preserve">ATM Multicentro La Sirena Villa Mella </v>
      </c>
      <c r="D76" s="14" t="s">
        <v>10</v>
      </c>
      <c r="E76" s="26">
        <v>3335943113</v>
      </c>
    </row>
    <row r="77" spans="1:5" ht="18" x14ac:dyDescent="0.25">
      <c r="A77" s="21" t="str">
        <f>VLOOKUP(B77,'[1]LISTADO ATM'!$A$2:$C$822,3,0)</f>
        <v>NORTE</v>
      </c>
      <c r="B77" s="36">
        <v>799</v>
      </c>
      <c r="C77" s="24" t="str">
        <f>VLOOKUP(B77,'[1]LISTADO ATM'!$A$2:$B$822,2,0)</f>
        <v xml:space="preserve">ATM Clínica Corominas (Santiago) </v>
      </c>
      <c r="D77" s="14" t="s">
        <v>10</v>
      </c>
      <c r="E77" s="26" t="s">
        <v>73</v>
      </c>
    </row>
    <row r="78" spans="1:5" ht="18.75" thickBot="1" x14ac:dyDescent="0.3">
      <c r="A78" s="25"/>
      <c r="B78" s="38">
        <f>COUNT(B69:B77)</f>
        <v>9</v>
      </c>
      <c r="C78" s="13"/>
      <c r="D78" s="13"/>
      <c r="E78" s="13"/>
    </row>
    <row r="79" spans="1:5" ht="15.75" thickBot="1" x14ac:dyDescent="0.3">
      <c r="B79" s="5"/>
      <c r="E79" s="5"/>
    </row>
    <row r="80" spans="1:5" ht="18.75" thickBot="1" x14ac:dyDescent="0.3">
      <c r="A80" s="48" t="s">
        <v>20</v>
      </c>
      <c r="B80" s="49"/>
      <c r="C80" s="49"/>
      <c r="D80" s="49"/>
      <c r="E80" s="50"/>
    </row>
    <row r="81" spans="1:5" ht="18" x14ac:dyDescent="0.25">
      <c r="A81" s="2" t="s">
        <v>5</v>
      </c>
      <c r="B81" s="2" t="s">
        <v>6</v>
      </c>
      <c r="C81" s="2" t="s">
        <v>7</v>
      </c>
      <c r="D81" s="2" t="s">
        <v>8</v>
      </c>
      <c r="E81" s="2" t="s">
        <v>9</v>
      </c>
    </row>
    <row r="82" spans="1:5" ht="18" x14ac:dyDescent="0.25">
      <c r="A82" s="32" t="str">
        <f>VLOOKUP(B82,'[1]LISTADO ATM'!$A$2:$C$822,3,0)</f>
        <v>DISTRITO NACIONAL</v>
      </c>
      <c r="B82" s="21">
        <v>567</v>
      </c>
      <c r="C82" s="24" t="str">
        <f>VLOOKUP(B82,'[1]LISTADO ATM'!$A$2:$B$822,2,0)</f>
        <v xml:space="preserve">ATM Oficina Máximo Gómez </v>
      </c>
      <c r="D82" s="21" t="s">
        <v>18</v>
      </c>
      <c r="E82" s="26">
        <v>3335936543</v>
      </c>
    </row>
    <row r="83" spans="1:5" ht="18" x14ac:dyDescent="0.25">
      <c r="A83" s="32" t="str">
        <f>VLOOKUP(B83,'[1]LISTADO ATM'!$A$2:$C$822,3,0)</f>
        <v>SUR</v>
      </c>
      <c r="B83" s="21">
        <v>582</v>
      </c>
      <c r="C83" s="24" t="str">
        <f>VLOOKUP(B83,'[1]LISTADO ATM'!$A$2:$B$822,2,0)</f>
        <v>ATM Estación Sabana Yegua</v>
      </c>
      <c r="D83" s="21" t="s">
        <v>18</v>
      </c>
      <c r="E83" s="26">
        <v>3335940155</v>
      </c>
    </row>
    <row r="84" spans="1:5" ht="18" x14ac:dyDescent="0.25">
      <c r="A84" s="21" t="str">
        <f>VLOOKUP(B84,'[1]LISTADO ATM'!$A$2:$C$822,3,0)</f>
        <v>DISTRITO NACIONAL</v>
      </c>
      <c r="B84" s="21">
        <v>264</v>
      </c>
      <c r="C84" s="24" t="str">
        <f>VLOOKUP(B84,'[1]LISTADO ATM'!$A$2:$B$822,2,0)</f>
        <v xml:space="preserve">ATM S/M Nacional Independencia </v>
      </c>
      <c r="D84" s="21" t="s">
        <v>18</v>
      </c>
      <c r="E84" s="26">
        <v>3335941583</v>
      </c>
    </row>
    <row r="85" spans="1:5" ht="18" x14ac:dyDescent="0.25">
      <c r="A85" s="21" t="str">
        <f>VLOOKUP(B85,'[1]LISTADO ATM'!$A$2:$C$822,3,0)</f>
        <v>DISTRITO NACIONAL</v>
      </c>
      <c r="B85" s="21">
        <v>435</v>
      </c>
      <c r="C85" s="24" t="str">
        <f>VLOOKUP(B85,'[1]LISTADO ATM'!$A$2:$B$822,2,0)</f>
        <v xml:space="preserve">ATM Autobanco Torre I </v>
      </c>
      <c r="D85" s="21" t="s">
        <v>18</v>
      </c>
      <c r="E85" s="26" t="s">
        <v>48</v>
      </c>
    </row>
    <row r="86" spans="1:5" ht="18" x14ac:dyDescent="0.25">
      <c r="A86" s="25" t="s">
        <v>11</v>
      </c>
      <c r="B86" s="37">
        <f>COUNT(B82:B85)</f>
        <v>4</v>
      </c>
      <c r="C86" s="13"/>
      <c r="D86" s="13"/>
      <c r="E86" s="13"/>
    </row>
    <row r="87" spans="1:5" ht="15.75" thickBot="1" x14ac:dyDescent="0.3">
      <c r="B87" s="5"/>
      <c r="E87" s="5"/>
    </row>
    <row r="88" spans="1:5" ht="18" x14ac:dyDescent="0.25">
      <c r="A88" s="55" t="s">
        <v>13</v>
      </c>
      <c r="B88" s="56"/>
      <c r="C88" s="56"/>
      <c r="D88" s="56"/>
      <c r="E88" s="57"/>
    </row>
    <row r="89" spans="1:5" ht="18" x14ac:dyDescent="0.25">
      <c r="A89" s="2" t="s">
        <v>5</v>
      </c>
      <c r="B89" s="2" t="s">
        <v>6</v>
      </c>
      <c r="C89" s="4" t="s">
        <v>7</v>
      </c>
      <c r="D89" s="17" t="s">
        <v>8</v>
      </c>
      <c r="E89" s="17" t="s">
        <v>9</v>
      </c>
    </row>
    <row r="90" spans="1:5" ht="18" x14ac:dyDescent="0.25">
      <c r="A90" s="18" t="str">
        <f>VLOOKUP(B90,'[1]LISTADO ATM'!$A$2:$C$822,3,0)</f>
        <v>ESTE</v>
      </c>
      <c r="B90" s="21">
        <v>608</v>
      </c>
      <c r="C90" s="24" t="str">
        <f>VLOOKUP(B90,'[1]LISTADO ATM'!$A$2:$B$822,2,0)</f>
        <v xml:space="preserve">ATM Oficina Jumbo (San Pedro) </v>
      </c>
      <c r="D90" s="40" t="s">
        <v>22</v>
      </c>
      <c r="E90" s="26">
        <v>3335941391</v>
      </c>
    </row>
    <row r="91" spans="1:5" ht="18" x14ac:dyDescent="0.25">
      <c r="A91" s="18"/>
      <c r="B91" s="21">
        <v>8</v>
      </c>
      <c r="C91" s="24" t="str">
        <f>VLOOKUP(B91,'[1]LISTADO ATM'!$A$2:$B$822,2,0)</f>
        <v>ATM Autoservicio Yaque</v>
      </c>
      <c r="D91" s="40" t="s">
        <v>22</v>
      </c>
      <c r="E91" s="26">
        <v>3335941473</v>
      </c>
    </row>
    <row r="92" spans="1:5" ht="18" x14ac:dyDescent="0.25">
      <c r="A92" s="18" t="str">
        <f>VLOOKUP(B92,'[1]LISTADO ATM'!$A$2:$C$822,3,0)</f>
        <v>DISTRITO NACIONAL</v>
      </c>
      <c r="B92" s="21">
        <v>494</v>
      </c>
      <c r="C92" s="24" t="str">
        <f>VLOOKUP(B92,'[1]LISTADO ATM'!$A$2:$B$822,2,0)</f>
        <v xml:space="preserve">ATM Oficina Blue Mall </v>
      </c>
      <c r="D92" s="41" t="s">
        <v>24</v>
      </c>
      <c r="E92" s="26">
        <v>3335941461</v>
      </c>
    </row>
    <row r="93" spans="1:5" ht="18" x14ac:dyDescent="0.25">
      <c r="A93" s="25" t="s">
        <v>11</v>
      </c>
      <c r="B93" s="37">
        <f>COUNT(B90:B92)</f>
        <v>3</v>
      </c>
      <c r="C93" s="13"/>
      <c r="D93" s="16"/>
      <c r="E93" s="16"/>
    </row>
    <row r="94" spans="1:5" ht="15.75" thickBot="1" x14ac:dyDescent="0.3">
      <c r="B94" s="5"/>
      <c r="E94" s="5"/>
    </row>
    <row r="95" spans="1:5" ht="18.75" thickBot="1" x14ac:dyDescent="0.3">
      <c r="A95" s="53" t="s">
        <v>12</v>
      </c>
      <c r="B95" s="54"/>
      <c r="C95" t="s">
        <v>17</v>
      </c>
      <c r="D95" s="5"/>
      <c r="E95" s="5"/>
    </row>
    <row r="96" spans="1:5" ht="18.75" thickBot="1" x14ac:dyDescent="0.3">
      <c r="A96" s="33">
        <f>+B78+B86+B93</f>
        <v>16</v>
      </c>
      <c r="B96" s="39"/>
    </row>
    <row r="97" spans="1:5" ht="15.75" thickBot="1" x14ac:dyDescent="0.3">
      <c r="B97" s="5"/>
      <c r="E97" s="5"/>
    </row>
    <row r="98" spans="1:5" ht="18.75" thickBot="1" x14ac:dyDescent="0.3">
      <c r="A98" s="48" t="s">
        <v>15</v>
      </c>
      <c r="B98" s="49"/>
      <c r="C98" s="49"/>
      <c r="D98" s="49"/>
      <c r="E98" s="50"/>
    </row>
    <row r="99" spans="1:5" ht="18" x14ac:dyDescent="0.25">
      <c r="A99" s="6" t="s">
        <v>5</v>
      </c>
      <c r="B99" s="6" t="s">
        <v>6</v>
      </c>
      <c r="C99" s="4" t="s">
        <v>7</v>
      </c>
      <c r="D99" s="51" t="s">
        <v>8</v>
      </c>
      <c r="E99" s="52"/>
    </row>
    <row r="100" spans="1:5" ht="18" x14ac:dyDescent="0.25">
      <c r="A100" s="21" t="str">
        <f>VLOOKUP(B100,'[1]LISTADO ATM'!$A$2:$C$822,3,0)</f>
        <v>DISTRITO NACIONAL</v>
      </c>
      <c r="B100" s="36">
        <v>557</v>
      </c>
      <c r="C100" s="21" t="str">
        <f>VLOOKUP(B100,'[1]LISTADO ATM'!$A$2:$B$822,2,0)</f>
        <v xml:space="preserve">ATM Multicentro La Sirena Ave. Mella </v>
      </c>
      <c r="D100" s="43" t="s">
        <v>26</v>
      </c>
      <c r="E100" s="44"/>
    </row>
    <row r="101" spans="1:5" ht="18" x14ac:dyDescent="0.25">
      <c r="A101" s="21" t="str">
        <f>VLOOKUP(B101,'[1]LISTADO ATM'!$A$2:$C$822,3,0)</f>
        <v>ESTE</v>
      </c>
      <c r="B101" s="36">
        <v>608</v>
      </c>
      <c r="C101" s="21" t="str">
        <f>VLOOKUP(B101,'[1]LISTADO ATM'!$A$2:$B$822,2,0)</f>
        <v xml:space="preserve">ATM Oficina Jumbo (San Pedro) </v>
      </c>
      <c r="D101" s="43" t="s">
        <v>23</v>
      </c>
      <c r="E101" s="44"/>
    </row>
    <row r="102" spans="1:5" ht="18" x14ac:dyDescent="0.25">
      <c r="A102" s="21" t="str">
        <f>VLOOKUP(B102,'[1]LISTADO ATM'!$A$2:$C$822,3,0)</f>
        <v>DISTRITO NACIONAL</v>
      </c>
      <c r="B102" s="36">
        <v>879</v>
      </c>
      <c r="C102" s="21" t="str">
        <f>VLOOKUP(B102,'[1]LISTADO ATM'!$A$2:$B$822,2,0)</f>
        <v xml:space="preserve">ATM Plaza Metropolitana </v>
      </c>
      <c r="D102" s="43" t="s">
        <v>26</v>
      </c>
      <c r="E102" s="44"/>
    </row>
    <row r="103" spans="1:5" ht="18" x14ac:dyDescent="0.25">
      <c r="A103" s="21" t="str">
        <f>VLOOKUP(B103,'[1]LISTADO ATM'!$A$2:$C$822,3,0)</f>
        <v>DISTRITO NACIONAL</v>
      </c>
      <c r="B103" s="36">
        <v>561</v>
      </c>
      <c r="C103" s="21" t="str">
        <f>VLOOKUP(B103,'[1]LISTADO ATM'!$A$2:$B$822,2,0)</f>
        <v xml:space="preserve">ATM Comando Regional P.N. S.D. Este </v>
      </c>
      <c r="D103" s="43" t="s">
        <v>26</v>
      </c>
      <c r="E103" s="44"/>
    </row>
    <row r="104" spans="1:5" ht="18" x14ac:dyDescent="0.25">
      <c r="A104" s="21" t="str">
        <f>VLOOKUP(B104,'[1]LISTADO ATM'!$A$2:$C$822,3,0)</f>
        <v>NORTE</v>
      </c>
      <c r="B104" s="36">
        <v>991</v>
      </c>
      <c r="C104" s="21" t="str">
        <f>VLOOKUP(B104,'[1]LISTADO ATM'!$A$2:$B$822,2,0)</f>
        <v xml:space="preserve">ATM UNP Las Matas de Santa Cruz </v>
      </c>
      <c r="D104" s="43" t="s">
        <v>23</v>
      </c>
      <c r="E104" s="44"/>
    </row>
    <row r="105" spans="1:5" ht="18" x14ac:dyDescent="0.25">
      <c r="A105" s="21" t="str">
        <f>VLOOKUP(B105,'[1]LISTADO ATM'!$A$2:$C$822,3,0)</f>
        <v>SUR</v>
      </c>
      <c r="B105" s="36">
        <v>48</v>
      </c>
      <c r="C105" s="21" t="str">
        <f>VLOOKUP(B105,'[1]LISTADO ATM'!$A$2:$B$822,2,0)</f>
        <v xml:space="preserve">ATM Autoservicio Neiba I </v>
      </c>
      <c r="D105" s="43" t="s">
        <v>23</v>
      </c>
      <c r="E105" s="44"/>
    </row>
    <row r="106" spans="1:5" ht="18" x14ac:dyDescent="0.25">
      <c r="A106" s="21" t="str">
        <f>VLOOKUP(B106,'[1]LISTADO ATM'!$A$2:$C$822,3,0)</f>
        <v>DISTRITO NACIONAL</v>
      </c>
      <c r="B106" s="36">
        <v>60</v>
      </c>
      <c r="C106" s="21" t="str">
        <f>VLOOKUP(B106,'[1]LISTADO ATM'!$A$2:$B$822,2,0)</f>
        <v xml:space="preserve">ATM Autobanco 27 de Febrero </v>
      </c>
      <c r="D106" s="43" t="s">
        <v>23</v>
      </c>
      <c r="E106" s="44"/>
    </row>
    <row r="107" spans="1:5" ht="18" x14ac:dyDescent="0.25">
      <c r="A107" s="21" t="str">
        <f>VLOOKUP(B107,'[1]LISTADO ATM'!$A$2:$C$822,3,0)</f>
        <v>NORTE</v>
      </c>
      <c r="B107" s="36">
        <v>88</v>
      </c>
      <c r="C107" s="21" t="str">
        <f>VLOOKUP(B107,'[1]LISTADO ATM'!$A$2:$B$822,2,0)</f>
        <v xml:space="preserve">ATM S/M La Fuente (Santiago) </v>
      </c>
      <c r="D107" s="43" t="s">
        <v>23</v>
      </c>
      <c r="E107" s="44"/>
    </row>
    <row r="108" spans="1:5" ht="18" x14ac:dyDescent="0.25">
      <c r="A108" s="21" t="str">
        <f>VLOOKUP(B108,'[1]LISTADO ATM'!$A$2:$C$822,3,0)</f>
        <v>DISTRITO NACIONAL</v>
      </c>
      <c r="B108" s="36">
        <v>125</v>
      </c>
      <c r="C108" s="21" t="str">
        <f>VLOOKUP(B108,'[1]LISTADO ATM'!$A$2:$B$822,2,0)</f>
        <v xml:space="preserve">ATM Dirección General de Aduanas II </v>
      </c>
      <c r="D108" s="43" t="s">
        <v>26</v>
      </c>
      <c r="E108" s="44"/>
    </row>
    <row r="109" spans="1:5" ht="18" x14ac:dyDescent="0.25">
      <c r="A109" s="21" t="str">
        <f>VLOOKUP(B109,'[1]LISTADO ATM'!$A$2:$C$822,3,0)</f>
        <v>NORTE</v>
      </c>
      <c r="B109" s="36">
        <v>172</v>
      </c>
      <c r="C109" s="21" t="str">
        <f>VLOOKUP(B109,'[1]LISTADO ATM'!$A$2:$B$822,2,0)</f>
        <v xml:space="preserve">ATM UNP Guaucí </v>
      </c>
      <c r="D109" s="43" t="s">
        <v>23</v>
      </c>
      <c r="E109" s="44"/>
    </row>
    <row r="110" spans="1:5" ht="18" x14ac:dyDescent="0.25">
      <c r="A110" s="21" t="str">
        <f>VLOOKUP(B110,'[1]LISTADO ATM'!$A$2:$C$822,3,0)</f>
        <v>NORTE</v>
      </c>
      <c r="B110" s="36">
        <v>315</v>
      </c>
      <c r="C110" s="21" t="str">
        <f>VLOOKUP(B110,'[1]LISTADO ATM'!$A$2:$B$822,2,0)</f>
        <v xml:space="preserve">ATM Oficina Estrella Sadalá </v>
      </c>
      <c r="D110" s="43" t="s">
        <v>26</v>
      </c>
      <c r="E110" s="44"/>
    </row>
    <row r="111" spans="1:5" ht="18" x14ac:dyDescent="0.25">
      <c r="A111" s="21" t="str">
        <f>VLOOKUP(B111,'[1]LISTADO ATM'!$A$2:$C$822,3,0)</f>
        <v>NORTE</v>
      </c>
      <c r="B111" s="36">
        <v>380</v>
      </c>
      <c r="C111" s="21" t="str">
        <f>VLOOKUP(B111,'[1]LISTADO ATM'!$A$2:$B$822,2,0)</f>
        <v xml:space="preserve">ATM Oficina Navarrete </v>
      </c>
      <c r="D111" s="43" t="s">
        <v>26</v>
      </c>
      <c r="E111" s="44"/>
    </row>
    <row r="112" spans="1:5" ht="18" x14ac:dyDescent="0.25">
      <c r="A112" s="21" t="str">
        <f>VLOOKUP(B112,'[1]LISTADO ATM'!$A$2:$C$822,3,0)</f>
        <v>DISTRITO NACIONAL</v>
      </c>
      <c r="B112" s="36">
        <v>416</v>
      </c>
      <c r="C112" s="21" t="str">
        <f>VLOOKUP(B112,'[1]LISTADO ATM'!$A$2:$B$822,2,0)</f>
        <v xml:space="preserve">ATM Autobanco San Martín II </v>
      </c>
      <c r="D112" s="43" t="s">
        <v>26</v>
      </c>
      <c r="E112" s="44"/>
    </row>
    <row r="113" spans="1:5" ht="18" x14ac:dyDescent="0.25">
      <c r="A113" s="21" t="str">
        <f>VLOOKUP(B113,'[1]LISTADO ATM'!$A$2:$C$822,3,0)</f>
        <v>NORTE</v>
      </c>
      <c r="B113" s="36">
        <v>538</v>
      </c>
      <c r="C113" s="21" t="str">
        <f>VLOOKUP(B113,'[1]LISTADO ATM'!$A$2:$B$822,2,0)</f>
        <v>ATM  Autoservicio San Fco. Macorís</v>
      </c>
      <c r="D113" s="43" t="s">
        <v>23</v>
      </c>
      <c r="E113" s="44"/>
    </row>
    <row r="114" spans="1:5" ht="18" x14ac:dyDescent="0.25">
      <c r="A114" s="21" t="str">
        <f>VLOOKUP(B114,'[1]LISTADO ATM'!$A$2:$C$822,3,0)</f>
        <v>DISTRITO NACIONAL</v>
      </c>
      <c r="B114" s="36">
        <v>590</v>
      </c>
      <c r="C114" s="21" t="str">
        <f>VLOOKUP(B114,'[1]LISTADO ATM'!$A$2:$B$822,2,0)</f>
        <v xml:space="preserve">ATM Olé Aut. Las Américas </v>
      </c>
      <c r="D114" s="43" t="s">
        <v>26</v>
      </c>
      <c r="E114" s="44"/>
    </row>
    <row r="115" spans="1:5" ht="18" x14ac:dyDescent="0.25">
      <c r="A115" s="21" t="str">
        <f>VLOOKUP(B115,'[1]LISTADO ATM'!$A$2:$C$822,3,0)</f>
        <v>DISTRITO NACIONAL</v>
      </c>
      <c r="B115" s="36">
        <v>600</v>
      </c>
      <c r="C115" s="21" t="str">
        <f>VLOOKUP(B115,'[1]LISTADO ATM'!$A$2:$B$822,2,0)</f>
        <v>ATM S/M Bravo Hipica</v>
      </c>
      <c r="D115" s="43" t="s">
        <v>26</v>
      </c>
      <c r="E115" s="44"/>
    </row>
    <row r="116" spans="1:5" ht="18" x14ac:dyDescent="0.25">
      <c r="A116" s="21" t="str">
        <f>VLOOKUP(B116,'[1]LISTADO ATM'!$A$2:$C$822,3,0)</f>
        <v>NORTE</v>
      </c>
      <c r="B116" s="36">
        <v>605</v>
      </c>
      <c r="C116" s="21" t="str">
        <f>VLOOKUP(B116,'[1]LISTADO ATM'!$A$2:$B$822,2,0)</f>
        <v xml:space="preserve">ATM Oficina Bonao I </v>
      </c>
      <c r="D116" s="43" t="s">
        <v>23</v>
      </c>
      <c r="E116" s="44"/>
    </row>
    <row r="117" spans="1:5" ht="18.75" thickBot="1" x14ac:dyDescent="0.3">
      <c r="A117" s="25" t="s">
        <v>11</v>
      </c>
      <c r="B117" s="38">
        <f>COUNT(B100:B116)</f>
        <v>17</v>
      </c>
      <c r="C117" s="22"/>
      <c r="D117" s="22"/>
      <c r="E117" s="23"/>
    </row>
    <row r="120" spans="1:5" x14ac:dyDescent="0.25">
      <c r="B120" s="42"/>
    </row>
    <row r="121" spans="1:5" x14ac:dyDescent="0.25">
      <c r="B121" s="42"/>
    </row>
    <row r="122" spans="1:5" x14ac:dyDescent="0.25">
      <c r="B122" s="42"/>
    </row>
    <row r="123" spans="1:5" x14ac:dyDescent="0.25">
      <c r="B123" s="42"/>
    </row>
  </sheetData>
  <mergeCells count="29">
    <mergeCell ref="D114:E114"/>
    <mergeCell ref="D115:E115"/>
    <mergeCell ref="D100:E100"/>
    <mergeCell ref="D101:E101"/>
    <mergeCell ref="D102:E102"/>
    <mergeCell ref="D116:E116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A1:E1"/>
    <mergeCell ref="A2:E2"/>
    <mergeCell ref="A7:E7"/>
    <mergeCell ref="C53:E53"/>
    <mergeCell ref="A55:E55"/>
    <mergeCell ref="C65:E65"/>
    <mergeCell ref="A67:E67"/>
    <mergeCell ref="D99:E99"/>
    <mergeCell ref="A98:E98"/>
    <mergeCell ref="A95:B95"/>
    <mergeCell ref="A88:E88"/>
    <mergeCell ref="A80:E80"/>
  </mergeCells>
  <phoneticPr fontId="11" type="noConversion"/>
  <conditionalFormatting sqref="B1:B1048576">
    <cfRule type="duplicateValues" dxfId="7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5" max="5" width="154.5703125" bestFit="1" customWidth="1"/>
  </cols>
  <sheetData>
    <row r="1" spans="2:5" ht="15.75" thickBot="1" x14ac:dyDescent="0.3">
      <c r="C1" s="20" t="s">
        <v>17</v>
      </c>
    </row>
    <row r="2" spans="2:5" ht="18.75" thickBot="1" x14ac:dyDescent="0.3">
      <c r="B2" s="21">
        <v>851</v>
      </c>
      <c r="C2" s="28" t="s">
        <v>17</v>
      </c>
      <c r="E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851 347 114 77 722 154 651 198 660 577 342 424 142 514 283 697 407 799                                            </v>
      </c>
    </row>
    <row r="3" spans="2:5" ht="18.75" thickBot="1" x14ac:dyDescent="0.3">
      <c r="B3" s="36">
        <v>347</v>
      </c>
      <c r="C3" s="28" t="s">
        <v>17</v>
      </c>
    </row>
    <row r="4" spans="2:5" ht="18.75" thickBot="1" x14ac:dyDescent="0.3">
      <c r="B4" s="36">
        <v>114</v>
      </c>
      <c r="C4" s="28" t="s">
        <v>17</v>
      </c>
    </row>
    <row r="5" spans="2:5" ht="18.75" thickBot="1" x14ac:dyDescent="0.3">
      <c r="B5" s="36">
        <v>77</v>
      </c>
      <c r="C5" s="28" t="s">
        <v>17</v>
      </c>
    </row>
    <row r="6" spans="2:5" ht="18.75" thickBot="1" x14ac:dyDescent="0.3">
      <c r="B6" s="36">
        <v>722</v>
      </c>
      <c r="C6" s="28" t="s">
        <v>17</v>
      </c>
    </row>
    <row r="7" spans="2:5" ht="18.75" thickBot="1" x14ac:dyDescent="0.3">
      <c r="B7" s="36">
        <v>154</v>
      </c>
      <c r="C7" s="28" t="s">
        <v>17</v>
      </c>
    </row>
    <row r="8" spans="2:5" ht="18.75" thickBot="1" x14ac:dyDescent="0.3">
      <c r="B8" s="36">
        <v>651</v>
      </c>
      <c r="C8" s="28" t="s">
        <v>17</v>
      </c>
    </row>
    <row r="9" spans="2:5" ht="18.75" thickBot="1" x14ac:dyDescent="0.3">
      <c r="B9" s="36">
        <v>198</v>
      </c>
      <c r="C9" s="28" t="s">
        <v>17</v>
      </c>
    </row>
    <row r="10" spans="2:5" ht="18.75" thickBot="1" x14ac:dyDescent="0.3">
      <c r="B10" s="36">
        <v>660</v>
      </c>
      <c r="C10" s="28" t="s">
        <v>17</v>
      </c>
    </row>
    <row r="11" spans="2:5" ht="18.75" thickBot="1" x14ac:dyDescent="0.3">
      <c r="B11" s="36">
        <v>577</v>
      </c>
      <c r="C11" s="28" t="s">
        <v>17</v>
      </c>
    </row>
    <row r="12" spans="2:5" ht="18.75" thickBot="1" x14ac:dyDescent="0.3">
      <c r="B12" s="36">
        <v>342</v>
      </c>
      <c r="C12" s="28" t="s">
        <v>17</v>
      </c>
    </row>
    <row r="13" spans="2:5" ht="18.75" thickBot="1" x14ac:dyDescent="0.3">
      <c r="B13" s="36">
        <v>424</v>
      </c>
      <c r="C13" s="28" t="s">
        <v>17</v>
      </c>
    </row>
    <row r="14" spans="2:5" ht="18.75" thickBot="1" x14ac:dyDescent="0.3">
      <c r="B14" s="36">
        <v>142</v>
      </c>
      <c r="C14" s="28" t="s">
        <v>17</v>
      </c>
    </row>
    <row r="15" spans="2:5" ht="18.75" thickBot="1" x14ac:dyDescent="0.3">
      <c r="B15" s="36">
        <v>514</v>
      </c>
      <c r="C15" s="28" t="s">
        <v>17</v>
      </c>
    </row>
    <row r="16" spans="2:5" ht="18.75" thickBot="1" x14ac:dyDescent="0.3">
      <c r="B16" s="36">
        <v>283</v>
      </c>
      <c r="C16" s="28" t="s">
        <v>17</v>
      </c>
    </row>
    <row r="17" spans="2:3" ht="18.75" thickBot="1" x14ac:dyDescent="0.3">
      <c r="B17" s="36">
        <v>697</v>
      </c>
      <c r="C17" s="28" t="s">
        <v>17</v>
      </c>
    </row>
    <row r="18" spans="2:3" ht="18.75" thickBot="1" x14ac:dyDescent="0.3">
      <c r="B18" s="36">
        <v>407</v>
      </c>
      <c r="C18" s="28" t="s">
        <v>17</v>
      </c>
    </row>
    <row r="19" spans="2:3" ht="18.75" thickBot="1" x14ac:dyDescent="0.3">
      <c r="B19" s="36">
        <v>799</v>
      </c>
      <c r="C19" s="28" t="s">
        <v>17</v>
      </c>
    </row>
    <row r="20" spans="2:3" ht="18.75" thickBot="1" x14ac:dyDescent="0.3">
      <c r="B20" s="21"/>
      <c r="C20" s="28" t="s">
        <v>17</v>
      </c>
    </row>
    <row r="21" spans="2:3" ht="18.75" thickBot="1" x14ac:dyDescent="0.3">
      <c r="B21" s="21"/>
      <c r="C21" s="28" t="s">
        <v>17</v>
      </c>
    </row>
    <row r="22" spans="2:3" ht="18.75" thickBot="1" x14ac:dyDescent="0.3">
      <c r="B22" s="21"/>
      <c r="C22" s="28" t="s">
        <v>17</v>
      </c>
    </row>
    <row r="23" spans="2:3" ht="18.75" thickBot="1" x14ac:dyDescent="0.3">
      <c r="B23" s="21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69" priority="1656"/>
  </conditionalFormatting>
  <conditionalFormatting sqref="B43:B68">
    <cfRule type="duplicateValues" dxfId="68" priority="1654"/>
  </conditionalFormatting>
  <conditionalFormatting sqref="B42">
    <cfRule type="duplicateValues" dxfId="67" priority="415"/>
  </conditionalFormatting>
  <conditionalFormatting sqref="B42">
    <cfRule type="duplicateValues" dxfId="66" priority="413"/>
    <cfRule type="duplicateValues" dxfId="65" priority="414"/>
  </conditionalFormatting>
  <conditionalFormatting sqref="B42">
    <cfRule type="duplicateValues" dxfId="64" priority="416"/>
    <cfRule type="duplicateValues" dxfId="63" priority="417"/>
  </conditionalFormatting>
  <conditionalFormatting sqref="B42">
    <cfRule type="duplicateValues" dxfId="62" priority="418"/>
  </conditionalFormatting>
  <conditionalFormatting sqref="B42">
    <cfRule type="duplicateValues" dxfId="61" priority="419"/>
    <cfRule type="duplicateValues" dxfId="60" priority="420"/>
    <cfRule type="duplicateValues" dxfId="59" priority="421"/>
  </conditionalFormatting>
  <conditionalFormatting sqref="B34:B41">
    <cfRule type="duplicateValues" dxfId="58" priority="391"/>
  </conditionalFormatting>
  <conditionalFormatting sqref="B34:B41">
    <cfRule type="duplicateValues" dxfId="57" priority="388"/>
    <cfRule type="duplicateValues" dxfId="56" priority="389"/>
    <cfRule type="duplicateValues" dxfId="55" priority="390"/>
  </conditionalFormatting>
  <conditionalFormatting sqref="B34:B41">
    <cfRule type="duplicateValues" dxfId="54" priority="392"/>
    <cfRule type="duplicateValues" dxfId="53" priority="393"/>
  </conditionalFormatting>
  <conditionalFormatting sqref="B34:B41">
    <cfRule type="duplicateValues" dxfId="52" priority="394"/>
    <cfRule type="duplicateValues" dxfId="51" priority="395"/>
    <cfRule type="duplicateValues" dxfId="50" priority="396"/>
  </conditionalFormatting>
  <conditionalFormatting sqref="B32:B33">
    <cfRule type="duplicateValues" dxfId="49" priority="362"/>
    <cfRule type="duplicateValues" dxfId="48" priority="363"/>
  </conditionalFormatting>
  <conditionalFormatting sqref="B32:B33">
    <cfRule type="duplicateValues" dxfId="47" priority="359"/>
    <cfRule type="duplicateValues" dxfId="46" priority="360"/>
    <cfRule type="duplicateValues" dxfId="45" priority="361"/>
  </conditionalFormatting>
  <conditionalFormatting sqref="B32:B33">
    <cfRule type="duplicateValues" dxfId="44" priority="358"/>
  </conditionalFormatting>
  <conditionalFormatting sqref="B30:B31">
    <cfRule type="duplicateValues" dxfId="43" priority="133"/>
    <cfRule type="duplicateValues" dxfId="42" priority="134"/>
  </conditionalFormatting>
  <conditionalFormatting sqref="B30:B31">
    <cfRule type="duplicateValues" dxfId="41" priority="130"/>
    <cfRule type="duplicateValues" dxfId="40" priority="131"/>
    <cfRule type="duplicateValues" dxfId="39" priority="132"/>
  </conditionalFormatting>
  <conditionalFormatting sqref="B30:B31">
    <cfRule type="duplicateValues" dxfId="38" priority="129"/>
  </conditionalFormatting>
  <conditionalFormatting sqref="B30:B31">
    <cfRule type="duplicateValues" dxfId="37" priority="125"/>
    <cfRule type="duplicateValues" dxfId="36" priority="126"/>
    <cfRule type="duplicateValues" dxfId="35" priority="127"/>
    <cfRule type="duplicateValues" dxfId="34" priority="128"/>
  </conditionalFormatting>
  <conditionalFormatting sqref="B30:B31">
    <cfRule type="duplicateValues" dxfId="33" priority="124"/>
  </conditionalFormatting>
  <conditionalFormatting sqref="B30:B31">
    <cfRule type="duplicateValues" dxfId="32" priority="113"/>
  </conditionalFormatting>
  <conditionalFormatting sqref="B23:B29">
    <cfRule type="duplicateValues" dxfId="31" priority="55"/>
  </conditionalFormatting>
  <conditionalFormatting sqref="B23">
    <cfRule type="duplicateValues" dxfId="30" priority="53"/>
    <cfRule type="duplicateValues" dxfId="29" priority="54"/>
  </conditionalFormatting>
  <conditionalFormatting sqref="B23">
    <cfRule type="duplicateValues" dxfId="28" priority="50"/>
    <cfRule type="duplicateValues" dxfId="27" priority="51"/>
    <cfRule type="duplicateValues" dxfId="26" priority="52"/>
  </conditionalFormatting>
  <conditionalFormatting sqref="B23">
    <cfRule type="duplicateValues" dxfId="25" priority="49"/>
  </conditionalFormatting>
  <conditionalFormatting sqref="B23">
    <cfRule type="duplicateValues" dxfId="24" priority="45"/>
    <cfRule type="duplicateValues" dxfId="23" priority="46"/>
    <cfRule type="duplicateValues" dxfId="22" priority="47"/>
    <cfRule type="duplicateValues" dxfId="21" priority="48"/>
  </conditionalFormatting>
  <conditionalFormatting sqref="B24:B29">
    <cfRule type="duplicateValues" dxfId="20" priority="43"/>
    <cfRule type="duplicateValues" dxfId="19" priority="44"/>
  </conditionalFormatting>
  <conditionalFormatting sqref="B24:B29">
    <cfRule type="duplicateValues" dxfId="18" priority="40"/>
    <cfRule type="duplicateValues" dxfId="17" priority="41"/>
    <cfRule type="duplicateValues" dxfId="16" priority="42"/>
  </conditionalFormatting>
  <conditionalFormatting sqref="B24:B29">
    <cfRule type="duplicateValues" dxfId="15" priority="39"/>
  </conditionalFormatting>
  <conditionalFormatting sqref="B24:B29">
    <cfRule type="duplicateValues" dxfId="14" priority="35"/>
    <cfRule type="duplicateValues" dxfId="13" priority="36"/>
    <cfRule type="duplicateValues" dxfId="12" priority="37"/>
    <cfRule type="duplicateValues" dxfId="11" priority="38"/>
  </conditionalFormatting>
  <conditionalFormatting sqref="B20:B22">
    <cfRule type="duplicateValues" dxfId="10" priority="10"/>
    <cfRule type="duplicateValues" dxfId="9" priority="11"/>
  </conditionalFormatting>
  <conditionalFormatting sqref="B20:B22">
    <cfRule type="duplicateValues" dxfId="8" priority="7"/>
    <cfRule type="duplicateValues" dxfId="7" priority="8"/>
    <cfRule type="duplicateValues" dxfId="6" priority="9"/>
  </conditionalFormatting>
  <conditionalFormatting sqref="B20:B22">
    <cfRule type="duplicateValues" dxfId="5" priority="6"/>
  </conditionalFormatting>
  <conditionalFormatting sqref="B20:B22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B2:B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2021-07-05T20:58:31Z</dcterms:modified>
</cp:coreProperties>
</file>