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7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Efectivo!$A$104:$E$113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4" i="1" l="1"/>
  <c r="C135" i="1"/>
  <c r="C136" i="1"/>
  <c r="C137" i="1"/>
  <c r="C138" i="1"/>
  <c r="C111" i="1"/>
  <c r="A111" i="1"/>
  <c r="B139" i="1" l="1"/>
  <c r="B56" i="1"/>
  <c r="C133" i="1"/>
  <c r="A133" i="1"/>
  <c r="A135" i="1"/>
  <c r="A136" i="1"/>
  <c r="A137" i="1"/>
  <c r="B113" i="1"/>
  <c r="C107" i="1"/>
  <c r="C108" i="1"/>
  <c r="C109" i="1"/>
  <c r="C110" i="1"/>
  <c r="C112" i="1"/>
  <c r="A107" i="1"/>
  <c r="A108" i="1"/>
  <c r="A109" i="1"/>
  <c r="A110" i="1"/>
  <c r="A112" i="1"/>
  <c r="B82" i="1"/>
  <c r="C78" i="1"/>
  <c r="C79" i="1"/>
  <c r="C80" i="1"/>
  <c r="C81" i="1"/>
  <c r="A78" i="1"/>
  <c r="A79" i="1"/>
  <c r="A80" i="1"/>
  <c r="A81" i="1"/>
  <c r="B69" i="1"/>
  <c r="C65" i="1"/>
  <c r="C66" i="1"/>
  <c r="C67" i="1"/>
  <c r="C68" i="1"/>
  <c r="A64" i="1"/>
  <c r="A65" i="1"/>
  <c r="A66" i="1"/>
  <c r="A67" i="1"/>
  <c r="A68" i="1"/>
  <c r="C64" i="1" l="1"/>
  <c r="C51" i="1"/>
  <c r="C52" i="1"/>
  <c r="C53" i="1"/>
  <c r="C54" i="1"/>
  <c r="A51" i="1"/>
  <c r="A52" i="1"/>
  <c r="A53" i="1"/>
  <c r="A54" i="1"/>
  <c r="C55" i="1"/>
  <c r="A55" i="1"/>
  <c r="C50" i="1"/>
  <c r="A50" i="1"/>
  <c r="C48" i="1"/>
  <c r="A48" i="1"/>
  <c r="A129" i="1"/>
  <c r="A130" i="1"/>
  <c r="A131" i="1"/>
  <c r="A132" i="1"/>
  <c r="A138" i="1"/>
  <c r="A134" i="1"/>
  <c r="A92" i="1"/>
  <c r="C92" i="1"/>
  <c r="A93" i="1"/>
  <c r="C93" i="1"/>
  <c r="A97" i="1"/>
  <c r="C97" i="1"/>
  <c r="A98" i="1"/>
  <c r="C98" i="1"/>
  <c r="A99" i="1"/>
  <c r="C99" i="1"/>
  <c r="A100" i="1"/>
  <c r="C100" i="1"/>
  <c r="C95" i="1"/>
  <c r="A95" i="1"/>
  <c r="C129" i="1"/>
  <c r="C130" i="1"/>
  <c r="C131" i="1"/>
  <c r="C132" i="1"/>
  <c r="C49" i="1"/>
  <c r="A49" i="1"/>
  <c r="C63" i="1"/>
  <c r="A63" i="1"/>
  <c r="C47" i="1"/>
  <c r="A47" i="1"/>
  <c r="C46" i="1"/>
  <c r="A46" i="1"/>
  <c r="C45" i="1"/>
  <c r="A45" i="1"/>
  <c r="C43" i="1"/>
  <c r="A43" i="1"/>
  <c r="C62" i="1"/>
  <c r="A62" i="1"/>
  <c r="C61" i="1"/>
  <c r="A61" i="1"/>
  <c r="C42" i="1"/>
  <c r="A42" i="1"/>
  <c r="C41" i="1"/>
  <c r="A41" i="1"/>
  <c r="C40" i="1"/>
  <c r="A40" i="1"/>
  <c r="C39" i="1"/>
  <c r="A39" i="1"/>
  <c r="B101" i="1" l="1"/>
  <c r="A44" i="1"/>
  <c r="C44" i="1"/>
  <c r="A35" i="1"/>
  <c r="C35" i="1"/>
  <c r="A36" i="1"/>
  <c r="C36" i="1"/>
  <c r="A37" i="1"/>
  <c r="C37" i="1"/>
  <c r="A38" i="1"/>
  <c r="C38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90" i="1"/>
  <c r="C90" i="1"/>
  <c r="A91" i="1"/>
  <c r="C91" i="1"/>
  <c r="A127" i="1"/>
  <c r="C127" i="1"/>
  <c r="C128" i="1"/>
  <c r="A128" i="1"/>
  <c r="A106" i="1"/>
  <c r="C106" i="1"/>
  <c r="A96" i="1"/>
  <c r="C96" i="1"/>
  <c r="A89" i="1"/>
  <c r="C89" i="1"/>
  <c r="A94" i="1"/>
  <c r="C94" i="1"/>
  <c r="A73" i="1"/>
  <c r="C73" i="1"/>
  <c r="A74" i="1"/>
  <c r="C74" i="1"/>
  <c r="A75" i="1"/>
  <c r="C75" i="1"/>
  <c r="A76" i="1"/>
  <c r="C76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88" i="1" l="1"/>
  <c r="C88" i="1"/>
  <c r="E2" i="3" l="1"/>
  <c r="A125" i="1" l="1"/>
  <c r="C125" i="1"/>
  <c r="A87" i="1"/>
  <c r="C87" i="1"/>
  <c r="A105" i="1"/>
  <c r="C105" i="1"/>
  <c r="A60" i="1"/>
  <c r="A9" i="1"/>
  <c r="A77" i="1"/>
  <c r="C77" i="1"/>
  <c r="A126" i="1"/>
  <c r="C126" i="1"/>
  <c r="A124" i="1"/>
  <c r="C124" i="1"/>
  <c r="C60" i="1" l="1"/>
  <c r="C9" i="1"/>
  <c r="C86" i="1" l="1"/>
  <c r="A86" i="1"/>
  <c r="A122" i="1" l="1"/>
  <c r="C122" i="1"/>
  <c r="C123" i="1" l="1"/>
  <c r="A123" i="1"/>
  <c r="C121" i="1" l="1"/>
  <c r="A121" i="1"/>
  <c r="A120" i="1"/>
  <c r="C120" i="1"/>
  <c r="A116" i="1" l="1"/>
</calcChain>
</file>

<file path=xl/sharedStrings.xml><?xml version="1.0" encoding="utf-8"?>
<sst xmlns="http://schemas.openxmlformats.org/spreadsheetml/2006/main" count="1036" uniqueCount="27">
  <si>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</si>
  <si>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</si>
  <si>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</si>
  <si>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</si>
  <si>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</si>
  <si>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</si>
  <si>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</si>
  <si>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</si>
  <si>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</si>
  <si>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</si>
  <si>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</si>
  <si>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</si>
  <si>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</si>
  <si>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</si>
  <si>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</si>
  <si>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</si>
  <si>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</si>
  <si>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</si>
  <si>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</si>
  <si>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</si>
  <si>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</si>
  <si>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</si>
  <si>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</si>
  <si>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3 Gavetas Vacias</t>
  </si>
  <si>
    <t>2 Gavetas Vacias + 1 Fallando</t>
  </si>
  <si>
    <t xml:space="preserve">  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</si>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</sst>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firstColumnStripe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abSelected="1" topLeftCell="A112" zoomScale="93" zoomScaleNormal="93" workbookViewId="0">
      <selection activeCell="C124" sqref="C124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33"/>
      <c r="C3" s="1"/>
      <c r="D3" s="1"/>
      <c r="E3" s="9"/>
    </row>
    <row r="4" spans="1:5" ht="18.75" thickBot="1" x14ac:dyDescent="0.3">
      <c r="A4" s="7" t="s">
        <v>2</v>
      </c>
      <c r="B4" s="34">
        <v>44384.25</v>
      </c>
      <c r="C4" s="1"/>
      <c r="D4" s="1"/>
      <c r="E4" s="10"/>
    </row>
    <row r="5" spans="1:5" ht="18.75" thickBot="1" x14ac:dyDescent="0.3">
      <c r="A5" s="7" t="s">
        <v>3</v>
      </c>
      <c r="B5" s="34">
        <v>44384.708333333336</v>
      </c>
      <c r="C5" s="8"/>
      <c r="D5" s="1"/>
      <c r="E5" s="10"/>
    </row>
    <row r="6" spans="1:5" ht="18" x14ac:dyDescent="0.25">
      <c r="B6" s="33"/>
      <c r="C6" s="1"/>
      <c r="D6" s="1"/>
      <c r="E6" s="12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tr">
        <f>VLOOKUP(B9,'[1]LISTADO ATM'!$A$2:$C$822,3,0)</f>
        <v>ESTE</v>
      </c>
      <c r="B9" s="35">
        <v>772</v>
      </c>
      <c r="C9" s="24" t="str">
        <f>VLOOKUP(B9,'[1]LISTADO ATM'!$A$2:$B$822,2,0)</f>
        <v xml:space="preserve">ATM UNP Yamasá </v>
      </c>
      <c r="D9" s="15" t="s">
        <v>21</v>
      </c>
      <c r="E9" s="26">
        <v>3335945404</v>
      </c>
    </row>
    <row r="10" spans="1:5" ht="18" x14ac:dyDescent="0.25">
      <c r="A10" s="21" t="str">
        <f>VLOOKUP(B10,'[1]LISTADO ATM'!$A$2:$C$822,3,0)</f>
        <v>DISTRITO NACIONAL</v>
      </c>
      <c r="B10" s="35">
        <v>911</v>
      </c>
      <c r="C10" s="24" t="str">
        <f>VLOOKUP(B10,'[1]LISTADO ATM'!$A$2:$B$822,2,0)</f>
        <v xml:space="preserve">ATM Oficina Venezuela II </v>
      </c>
      <c r="D10" s="15" t="s">
        <v>21</v>
      </c>
      <c r="E10" s="26">
        <v>3335944795</v>
      </c>
    </row>
    <row r="11" spans="1:5" ht="18" x14ac:dyDescent="0.25">
      <c r="A11" s="21" t="str">
        <f>VLOOKUP(B11,'[1]LISTADO ATM'!$A$2:$C$822,3,0)</f>
        <v>DISTRITO NACIONAL</v>
      </c>
      <c r="B11" s="35">
        <v>611</v>
      </c>
      <c r="C11" s="24" t="str">
        <f>VLOOKUP(B11,'[1]LISTADO ATM'!$A$2:$B$822,2,0)</f>
        <v xml:space="preserve">ATM DGII Sede Central </v>
      </c>
      <c r="D11" s="15" t="s">
        <v>21</v>
      </c>
      <c r="E11" s="26">
        <v>3335945061</v>
      </c>
    </row>
    <row r="12" spans="1:5" ht="18" x14ac:dyDescent="0.25">
      <c r="A12" s="21" t="str">
        <f>VLOOKUP(B12,'[1]LISTADO ATM'!$A$2:$C$822,3,0)</f>
        <v>ESTE</v>
      </c>
      <c r="B12" s="35">
        <v>513</v>
      </c>
      <c r="C12" s="24" t="str">
        <f>VLOOKUP(B12,'[1]LISTADO ATM'!$A$2:$B$822,2,0)</f>
        <v xml:space="preserve">ATM UNP Lagunas de Nisibón </v>
      </c>
      <c r="D12" s="15" t="s">
        <v>21</v>
      </c>
      <c r="E12" s="26">
        <v>3335945551</v>
      </c>
    </row>
    <row r="13" spans="1:5" ht="18" x14ac:dyDescent="0.25">
      <c r="A13" s="21" t="str">
        <f>VLOOKUP(B13,'[1]LISTADO ATM'!$A$2:$C$822,3,0)</f>
        <v>ESTE</v>
      </c>
      <c r="B13" s="35">
        <v>345</v>
      </c>
      <c r="C13" s="24" t="str">
        <f>VLOOKUP(B13,'[1]LISTADO ATM'!$A$2:$B$822,2,0)</f>
        <v>ATM Ofic. Yamasa II</v>
      </c>
      <c r="D13" s="15" t="s">
        <v>21</v>
      </c>
      <c r="E13" s="26">
        <v>3335945417</v>
      </c>
    </row>
    <row r="14" spans="1:5" ht="18" x14ac:dyDescent="0.25">
      <c r="A14" s="21" t="str">
        <f>VLOOKUP(B14,'[1]LISTADO ATM'!$A$2:$C$822,3,0)</f>
        <v>NORTE</v>
      </c>
      <c r="B14" s="35">
        <v>969</v>
      </c>
      <c r="C14" s="24" t="str">
        <f>VLOOKUP(B14,'[1]LISTADO ATM'!$A$2:$B$822,2,0)</f>
        <v xml:space="preserve">ATM Oficina El Sol I (Santiago) </v>
      </c>
      <c r="D14" s="15" t="s">
        <v>21</v>
      </c>
      <c r="E14" s="26">
        <v>3335945645</v>
      </c>
    </row>
    <row r="15" spans="1:5" ht="18" x14ac:dyDescent="0.25">
      <c r="A15" s="21" t="str">
        <f>VLOOKUP(B15,'[1]LISTADO ATM'!$A$2:$C$822,3,0)</f>
        <v>DISTRITO NACIONAL</v>
      </c>
      <c r="B15" s="35">
        <v>790</v>
      </c>
      <c r="C15" s="24" t="str">
        <f>VLOOKUP(B15,'[1]LISTADO ATM'!$A$2:$B$822,2,0)</f>
        <v xml:space="preserve">ATM Oficina Bella Vista Mall I </v>
      </c>
      <c r="D15" s="15" t="s">
        <v>21</v>
      </c>
      <c r="E15" s="26">
        <v>3335945871</v>
      </c>
    </row>
    <row r="16" spans="1:5" ht="18" x14ac:dyDescent="0.25">
      <c r="A16" s="21" t="str">
        <f>VLOOKUP(B16,'[1]LISTADO ATM'!$A$2:$C$822,3,0)</f>
        <v>NORTE</v>
      </c>
      <c r="B16" s="35">
        <v>119</v>
      </c>
      <c r="C16" s="24" t="str">
        <f>VLOOKUP(B16,'[1]LISTADO ATM'!$A$2:$B$822,2,0)</f>
        <v>ATM Oficina La Barranquita</v>
      </c>
      <c r="D16" s="15" t="s">
        <v>21</v>
      </c>
      <c r="E16" s="26">
        <v>3335945982</v>
      </c>
    </row>
    <row r="17" spans="1:5" ht="18" x14ac:dyDescent="0.25">
      <c r="A17" s="21" t="str">
        <f>VLOOKUP(B17,'[1]LISTADO ATM'!$A$2:$C$822,3,0)</f>
        <v>NORTE</v>
      </c>
      <c r="B17" s="35">
        <v>290</v>
      </c>
      <c r="C17" s="24" t="str">
        <f>VLOOKUP(B17,'[1]LISTADO ATM'!$A$2:$B$822,2,0)</f>
        <v xml:space="preserve">ATM Oficina San Francisco de Macorís </v>
      </c>
      <c r="D17" s="15" t="s">
        <v>21</v>
      </c>
      <c r="E17" s="26">
        <v>3335945449</v>
      </c>
    </row>
    <row r="18" spans="1:5" ht="18" x14ac:dyDescent="0.25">
      <c r="A18" s="21" t="str">
        <f>VLOOKUP(B18,'[1]LISTADO ATM'!$A$2:$C$822,3,0)</f>
        <v>NORTE</v>
      </c>
      <c r="B18" s="35">
        <v>372</v>
      </c>
      <c r="C18" s="24" t="str">
        <f>VLOOKUP(B18,'[1]LISTADO ATM'!$A$2:$B$822,2,0)</f>
        <v>ATM Oficina Sánchez II</v>
      </c>
      <c r="D18" s="15" t="s">
        <v>21</v>
      </c>
      <c r="E18" s="26">
        <v>3335945561</v>
      </c>
    </row>
    <row r="19" spans="1:5" ht="18" x14ac:dyDescent="0.25">
      <c r="A19" s="21" t="str">
        <f>VLOOKUP(B19,'[1]LISTADO ATM'!$A$2:$C$822,3,0)</f>
        <v>DISTRITO NACIONAL</v>
      </c>
      <c r="B19" s="35">
        <v>267</v>
      </c>
      <c r="C19" s="24" t="str">
        <f>VLOOKUP(B19,'[1]LISTADO ATM'!$A$2:$B$822,2,0)</f>
        <v xml:space="preserve">ATM Centro de Caja México </v>
      </c>
      <c r="D19" s="15" t="s">
        <v>21</v>
      </c>
      <c r="E19" s="26">
        <v>3335945576</v>
      </c>
    </row>
    <row r="20" spans="1:5" ht="18" x14ac:dyDescent="0.25">
      <c r="A20" s="21" t="str">
        <f>VLOOKUP(B20,'[1]LISTADO ATM'!$A$2:$C$822,3,0)</f>
        <v>ESTE</v>
      </c>
      <c r="B20" s="35">
        <v>117</v>
      </c>
      <c r="C20" s="24" t="str">
        <f>VLOOKUP(B20,'[1]LISTADO ATM'!$A$2:$B$822,2,0)</f>
        <v xml:space="preserve">ATM Oficina El Seybo </v>
      </c>
      <c r="D20" s="15" t="s">
        <v>21</v>
      </c>
      <c r="E20" s="26">
        <v>3335945562</v>
      </c>
    </row>
    <row r="21" spans="1:5" ht="18" x14ac:dyDescent="0.25">
      <c r="A21" s="21" t="str">
        <f>VLOOKUP(B21,'[1]LISTADO ATM'!$A$2:$C$822,3,0)</f>
        <v>SUR</v>
      </c>
      <c r="B21" s="35">
        <v>962</v>
      </c>
      <c r="C21" s="24" t="str">
        <f>VLOOKUP(B21,'[1]LISTADO ATM'!$A$2:$B$822,2,0)</f>
        <v xml:space="preserve">ATM Oficina Villa Ofelia II (San Juan) </v>
      </c>
      <c r="D21" s="15" t="s">
        <v>21</v>
      </c>
      <c r="E21" s="26">
        <v>3335945524</v>
      </c>
    </row>
    <row r="22" spans="1:5" ht="18" x14ac:dyDescent="0.25">
      <c r="A22" s="21" t="str">
        <f>VLOOKUP(B22,'[1]LISTADO ATM'!$A$2:$C$822,3,0)</f>
        <v>DISTRITO NACIONAL</v>
      </c>
      <c r="B22" s="35">
        <v>461</v>
      </c>
      <c r="C22" s="24" t="str">
        <f>VLOOKUP(B22,'[1]LISTADO ATM'!$A$2:$B$822,2,0)</f>
        <v xml:space="preserve">ATM Autobanco Sarasota I </v>
      </c>
      <c r="D22" s="15" t="s">
        <v>21</v>
      </c>
      <c r="E22" s="26">
        <v>3335945371</v>
      </c>
    </row>
    <row r="23" spans="1:5" ht="18" x14ac:dyDescent="0.25">
      <c r="A23" s="21" t="str">
        <f>VLOOKUP(B23,'[1]LISTADO ATM'!$A$2:$C$822,3,0)</f>
        <v>DISTRITO NACIONAL</v>
      </c>
      <c r="B23" s="35">
        <v>981</v>
      </c>
      <c r="C23" s="24" t="str">
        <f>VLOOKUP(B23,'[1]LISTADO ATM'!$A$2:$B$822,2,0)</f>
        <v xml:space="preserve">ATM Edificio 911 </v>
      </c>
      <c r="D23" s="15" t="s">
        <v>21</v>
      </c>
      <c r="E23" s="26">
        <v>3335943445</v>
      </c>
    </row>
    <row r="24" spans="1:5" ht="18" x14ac:dyDescent="0.25">
      <c r="A24" s="21" t="str">
        <f>VLOOKUP(B24,'[1]LISTADO ATM'!$A$2:$C$822,3,0)</f>
        <v>DISTRITO NACIONAL</v>
      </c>
      <c r="B24" s="35">
        <v>34</v>
      </c>
      <c r="C24" s="24" t="str">
        <f>VLOOKUP(B24,'[1]LISTADO ATM'!$A$2:$B$822,2,0)</f>
        <v xml:space="preserve">ATM Plaza de la Salud </v>
      </c>
      <c r="D24" s="15" t="s">
        <v>21</v>
      </c>
      <c r="E24" s="26">
        <v>3335946367</v>
      </c>
    </row>
    <row r="25" spans="1:5" ht="18" x14ac:dyDescent="0.25">
      <c r="A25" s="21" t="str">
        <f>VLOOKUP(B25,'[1]LISTADO ATM'!$A$2:$C$822,3,0)</f>
        <v>NORTE</v>
      </c>
      <c r="B25" s="35">
        <v>181</v>
      </c>
      <c r="C25" s="24" t="str">
        <f>VLOOKUP(B25,'[1]LISTADO ATM'!$A$2:$B$822,2,0)</f>
        <v xml:space="preserve">ATM Oficina Sabaneta </v>
      </c>
      <c r="D25" s="15" t="s">
        <v>21</v>
      </c>
      <c r="E25" s="26">
        <v>3335945986</v>
      </c>
    </row>
    <row r="26" spans="1:5" ht="18" x14ac:dyDescent="0.25">
      <c r="A26" s="21" t="str">
        <f>VLOOKUP(B26,'[1]LISTADO ATM'!$A$2:$C$822,3,0)</f>
        <v>DISTRITO NACIONAL</v>
      </c>
      <c r="B26" s="35">
        <v>955</v>
      </c>
      <c r="C26" s="24" t="str">
        <f>VLOOKUP(B26,'[1]LISTADO ATM'!$A$2:$B$822,2,0)</f>
        <v xml:space="preserve">ATM Oficina Americana Independencia II </v>
      </c>
      <c r="D26" s="15" t="s">
        <v>21</v>
      </c>
      <c r="E26" s="26">
        <v>3335945610</v>
      </c>
    </row>
    <row r="27" spans="1:5" ht="18" x14ac:dyDescent="0.25">
      <c r="A27" s="21" t="str">
        <f>VLOOKUP(B27,'[1]LISTADO ATM'!$A$2:$C$822,3,0)</f>
        <v>DISTRITO NACIONAL</v>
      </c>
      <c r="B27" s="35">
        <v>590</v>
      </c>
      <c r="C27" s="24" t="str">
        <f>VLOOKUP(B27,'[1]LISTADO ATM'!$A$2:$B$822,2,0)</f>
        <v xml:space="preserve">ATM Olé Aut. Las Américas </v>
      </c>
      <c r="D27" s="15" t="s">
        <v>21</v>
      </c>
      <c r="E27" s="26">
        <v>3335945460</v>
      </c>
    </row>
    <row r="28" spans="1:5" ht="18" x14ac:dyDescent="0.25">
      <c r="A28" s="21" t="str">
        <f>VLOOKUP(B28,'[1]LISTADO ATM'!$A$2:$C$822,3,0)</f>
        <v>DISTRITO NACIONAL</v>
      </c>
      <c r="B28" s="35">
        <v>498</v>
      </c>
      <c r="C28" s="24" t="str">
        <f>VLOOKUP(B28,'[1]LISTADO ATM'!$A$2:$B$822,2,0)</f>
        <v xml:space="preserve">ATM Estación Sunix 27 de Febrero </v>
      </c>
      <c r="D28" s="15" t="s">
        <v>21</v>
      </c>
      <c r="E28" s="26">
        <v>3335943877</v>
      </c>
    </row>
    <row r="29" spans="1:5" ht="18" x14ac:dyDescent="0.25">
      <c r="A29" s="21" t="str">
        <f>VLOOKUP(B29,'[1]LISTADO ATM'!$A$2:$C$822,3,0)</f>
        <v>DISTRITO NACIONAL</v>
      </c>
      <c r="B29" s="35">
        <v>264</v>
      </c>
      <c r="C29" s="24" t="str">
        <f>VLOOKUP(B29,'[1]LISTADO ATM'!$A$2:$B$822,2,0)</f>
        <v xml:space="preserve">ATM S/M Nacional Independencia </v>
      </c>
      <c r="D29" s="15" t="s">
        <v>21</v>
      </c>
      <c r="E29" s="26">
        <v>3335941583</v>
      </c>
    </row>
    <row r="30" spans="1:5" ht="18" x14ac:dyDescent="0.25">
      <c r="A30" s="21" t="str">
        <f>VLOOKUP(B30,'[1]LISTADO ATM'!$A$2:$C$822,3,0)</f>
        <v>SUR</v>
      </c>
      <c r="B30" s="35">
        <v>829</v>
      </c>
      <c r="C30" s="24" t="str">
        <f>VLOOKUP(B30,'[1]LISTADO ATM'!$A$2:$B$822,2,0)</f>
        <v xml:space="preserve">ATM UNP Multicentro Sirena Baní </v>
      </c>
      <c r="D30" s="15" t="s">
        <v>21</v>
      </c>
      <c r="E30" s="26">
        <v>3335943931</v>
      </c>
    </row>
    <row r="31" spans="1:5" ht="18" x14ac:dyDescent="0.25">
      <c r="A31" s="21" t="str">
        <f>VLOOKUP(B31,'[1]LISTADO ATM'!$A$2:$C$822,3,0)</f>
        <v>DISTRITO NACIONAL</v>
      </c>
      <c r="B31" s="35">
        <v>192</v>
      </c>
      <c r="C31" s="24" t="str">
        <f>VLOOKUP(B31,'[1]LISTADO ATM'!$A$2:$B$822,2,0)</f>
        <v xml:space="preserve">ATM Autobanco Luperón II </v>
      </c>
      <c r="D31" s="15" t="s">
        <v>21</v>
      </c>
      <c r="E31" s="26">
        <v>3335944178</v>
      </c>
    </row>
    <row r="32" spans="1:5" ht="18" x14ac:dyDescent="0.25">
      <c r="A32" s="21" t="str">
        <f>VLOOKUP(B32,'[1]LISTADO ATM'!$A$2:$C$822,3,0)</f>
        <v>DISTRITO NACIONAL</v>
      </c>
      <c r="B32" s="35">
        <v>438</v>
      </c>
      <c r="C32" s="24" t="str">
        <f>VLOOKUP(B32,'[1]LISTADO ATM'!$A$2:$B$822,2,0)</f>
        <v xml:space="preserve">ATM Autobanco Torre IV </v>
      </c>
      <c r="D32" s="15" t="s">
        <v>21</v>
      </c>
      <c r="E32" s="26">
        <v>3335944684</v>
      </c>
    </row>
    <row r="33" spans="1:5" ht="18" x14ac:dyDescent="0.25">
      <c r="A33" s="21" t="str">
        <f>VLOOKUP(B33,'[1]LISTADO ATM'!$A$2:$C$822,3,0)</f>
        <v>DISTRITO NACIONAL</v>
      </c>
      <c r="B33" s="35">
        <v>235</v>
      </c>
      <c r="C33" s="24" t="str">
        <f>VLOOKUP(B33,'[1]LISTADO ATM'!$A$2:$B$822,2,0)</f>
        <v xml:space="preserve">ATM Oficina Multicentro La Sirena San Isidro </v>
      </c>
      <c r="D33" s="15" t="s">
        <v>21</v>
      </c>
      <c r="E33" s="26">
        <v>3335945125</v>
      </c>
    </row>
    <row r="34" spans="1:5" ht="18" x14ac:dyDescent="0.25">
      <c r="A34" s="21" t="str">
        <f>VLOOKUP(B34,'[1]LISTADO ATM'!$A$2:$C$822,3,0)</f>
        <v>DISTRITO NACIONAL</v>
      </c>
      <c r="B34" s="35">
        <v>904</v>
      </c>
      <c r="C34" s="24" t="str">
        <f>VLOOKUP(B34,'[1]LISTADO ATM'!$A$2:$B$822,2,0)</f>
        <v xml:space="preserve">ATM Oficina Multicentro La Sirena Churchill </v>
      </c>
      <c r="D34" s="15" t="s">
        <v>21</v>
      </c>
      <c r="E34" s="26">
        <v>3335945880</v>
      </c>
    </row>
    <row r="35" spans="1:5" ht="18" x14ac:dyDescent="0.25">
      <c r="A35" s="21" t="str">
        <f>VLOOKUP(B35,'[1]LISTADO ATM'!$A$2:$C$822,3,0)</f>
        <v>DISTRITO NACIONAL</v>
      </c>
      <c r="B35" s="35">
        <v>377</v>
      </c>
      <c r="C35" s="24" t="str">
        <f>VLOOKUP(B35,'[1]LISTADO ATM'!$A$2:$B$822,2,0)</f>
        <v>ATM Estación del Metro Eduardo Brito</v>
      </c>
      <c r="D35" s="15" t="s">
        <v>21</v>
      </c>
      <c r="E35" s="26">
        <v>3335945896</v>
      </c>
    </row>
    <row r="36" spans="1:5" ht="18" x14ac:dyDescent="0.25">
      <c r="A36" s="21" t="str">
        <f>VLOOKUP(B36,'[1]LISTADO ATM'!$A$2:$C$822,3,0)</f>
        <v>DISTRITO NACIONAL</v>
      </c>
      <c r="B36" s="35">
        <v>415</v>
      </c>
      <c r="C36" s="24" t="str">
        <f>VLOOKUP(B36,'[1]LISTADO ATM'!$A$2:$B$822,2,0)</f>
        <v xml:space="preserve">ATM Autobanco San Martín I </v>
      </c>
      <c r="D36" s="15" t="s">
        <v>21</v>
      </c>
      <c r="E36" s="26">
        <v>3335946206</v>
      </c>
    </row>
    <row r="37" spans="1:5" ht="18" x14ac:dyDescent="0.25">
      <c r="A37" s="21" t="str">
        <f>VLOOKUP(B37,'[1]LISTADO ATM'!$A$2:$C$822,3,0)</f>
        <v>DISTRITO NACIONAL</v>
      </c>
      <c r="B37" s="35">
        <v>574</v>
      </c>
      <c r="C37" s="24" t="str">
        <f>VLOOKUP(B37,'[1]LISTADO ATM'!$A$2:$B$822,2,0)</f>
        <v xml:space="preserve">ATM Club Obras Públicas </v>
      </c>
      <c r="D37" s="15" t="s">
        <v>21</v>
      </c>
      <c r="E37" s="26">
        <v>3335946235</v>
      </c>
    </row>
    <row r="38" spans="1:5" ht="20.25" customHeight="1" x14ac:dyDescent="0.25">
      <c r="A38" s="21" t="str">
        <f>VLOOKUP(B38,'[1]LISTADO ATM'!$A$2:$C$822,3,0)</f>
        <v>DISTRITO NACIONAL</v>
      </c>
      <c r="B38" s="35">
        <v>967</v>
      </c>
      <c r="C38" s="24" t="str">
        <f>VLOOKUP(B38,'[1]LISTADO ATM'!$A$2:$B$822,2,0)</f>
        <v xml:space="preserve">ATM UNP Hiper Olé Autopista Duarte </v>
      </c>
      <c r="D38" s="15" t="s">
        <v>21</v>
      </c>
      <c r="E38" s="26">
        <v>3335946240</v>
      </c>
    </row>
    <row r="39" spans="1:5" ht="18" customHeight="1" x14ac:dyDescent="0.25">
      <c r="A39" s="21" t="str">
        <f>VLOOKUP(B39,'[1]LISTADO ATM'!$A$2:$C$822,3,0)</f>
        <v>NORTE</v>
      </c>
      <c r="B39" s="35">
        <v>275</v>
      </c>
      <c r="C39" s="24" t="str">
        <f>VLOOKUP(B39,'[1]LISTADO ATM'!$A$2:$B$822,2,0)</f>
        <v xml:space="preserve">ATM Autobanco Duarte Stgo. II </v>
      </c>
      <c r="D39" s="15" t="s">
        <v>21</v>
      </c>
      <c r="E39" s="26">
        <v>3335946000</v>
      </c>
    </row>
    <row r="40" spans="1:5" ht="18" customHeight="1" x14ac:dyDescent="0.25">
      <c r="A40" s="21" t="str">
        <f>VLOOKUP(B40,'[1]LISTADO ATM'!$A$2:$C$822,3,0)</f>
        <v>DISTRITO NACIONAL</v>
      </c>
      <c r="B40" s="35">
        <v>816</v>
      </c>
      <c r="C40" s="24" t="str">
        <f>VLOOKUP(B40,'[1]LISTADO ATM'!$A$2:$B$822,2,0)</f>
        <v xml:space="preserve">ATM Oficina Pedro Brand </v>
      </c>
      <c r="D40" s="15" t="s">
        <v>21</v>
      </c>
      <c r="E40" s="26">
        <v>3335945990</v>
      </c>
    </row>
    <row r="41" spans="1:5" ht="18" customHeight="1" x14ac:dyDescent="0.25">
      <c r="A41" s="21" t="str">
        <f>VLOOKUP(B41,'[1]LISTADO ATM'!$A$2:$C$822,3,0)</f>
        <v>DISTRITO NACIONAL</v>
      </c>
      <c r="B41" s="35">
        <v>696</v>
      </c>
      <c r="C41" s="24" t="str">
        <f>VLOOKUP(B41,'[1]LISTADO ATM'!$A$2:$B$822,2,0)</f>
        <v>ATM Olé Jacobo Majluta</v>
      </c>
      <c r="D41" s="15" t="s">
        <v>21</v>
      </c>
      <c r="E41" s="26">
        <v>3335945382</v>
      </c>
    </row>
    <row r="42" spans="1:5" ht="18" customHeight="1" x14ac:dyDescent="0.25">
      <c r="A42" s="21" t="str">
        <f>VLOOKUP(B42,'[1]LISTADO ATM'!$A$2:$C$822,3,0)</f>
        <v>DISTRITO NACIONAL</v>
      </c>
      <c r="B42" s="35">
        <v>527</v>
      </c>
      <c r="C42" s="24" t="str">
        <f>VLOOKUP(B42,'[1]LISTADO ATM'!$A$2:$B$822,2,0)</f>
        <v>ATM Oficina Zona Oriental II</v>
      </c>
      <c r="D42" s="15" t="s">
        <v>21</v>
      </c>
      <c r="E42" s="26">
        <v>3335944662</v>
      </c>
    </row>
    <row r="43" spans="1:5" ht="18" x14ac:dyDescent="0.25">
      <c r="A43" s="21" t="str">
        <f>VLOOKUP(B43,'[1]LISTADO ATM'!$A$2:$C$822,3,0)</f>
        <v>ESTE</v>
      </c>
      <c r="B43" s="21">
        <v>673</v>
      </c>
      <c r="C43" s="24" t="str">
        <f>VLOOKUP(B43,'[1]LISTADO ATM'!$A$2:$B$822,2,0)</f>
        <v>ATM Clínica Dr. Cruz Jiminián</v>
      </c>
      <c r="D43" s="15" t="s">
        <v>21</v>
      </c>
      <c r="E43" s="26">
        <v>3335946232</v>
      </c>
    </row>
    <row r="44" spans="1:5" ht="20.25" customHeight="1" x14ac:dyDescent="0.25">
      <c r="A44" s="21" t="str">
        <f>VLOOKUP(B44,'[1]LISTADO ATM'!$A$2:$C$822,3,0)</f>
        <v>DISTRITO NACIONAL</v>
      </c>
      <c r="B44" s="35">
        <v>769</v>
      </c>
      <c r="C44" s="24" t="str">
        <f>VLOOKUP(B44,'[1]LISTADO ATM'!$A$2:$B$822,2,0)</f>
        <v>ATM UNP Pablo Mella Morales</v>
      </c>
      <c r="D44" s="15" t="s">
        <v>21</v>
      </c>
      <c r="E44" s="26">
        <v>3335945611</v>
      </c>
    </row>
    <row r="45" spans="1:5" ht="18" x14ac:dyDescent="0.25">
      <c r="A45" s="21" t="str">
        <f>VLOOKUP(B45,'[1]LISTADO ATM'!$A$2:$C$822,3,0)</f>
        <v>DISTRITO NACIONAL</v>
      </c>
      <c r="B45" s="21">
        <v>224</v>
      </c>
      <c r="C45" s="24" t="str">
        <f>VLOOKUP(B45,'[1]LISTADO ATM'!$A$2:$B$822,2,0)</f>
        <v xml:space="preserve">ATM S/M Nacional El Millón (Núñez de Cáceres) </v>
      </c>
      <c r="D45" s="15" t="s">
        <v>21</v>
      </c>
      <c r="E45" s="26">
        <v>3335945428</v>
      </c>
    </row>
    <row r="46" spans="1:5" ht="18" x14ac:dyDescent="0.25">
      <c r="A46" s="21" t="str">
        <f>VLOOKUP(B46,'[1]LISTADO ATM'!$A$2:$C$822,3,0)</f>
        <v>ESTE</v>
      </c>
      <c r="B46" s="21">
        <v>844</v>
      </c>
      <c r="C46" s="24" t="str">
        <f>VLOOKUP(B46,'[1]LISTADO ATM'!$A$2:$B$822,2,0)</f>
        <v xml:space="preserve">ATM San Juan Shopping Center (Bávaro) </v>
      </c>
      <c r="D46" s="15" t="s">
        <v>21</v>
      </c>
      <c r="E46" s="26">
        <v>3335945409</v>
      </c>
    </row>
    <row r="47" spans="1:5" ht="18" x14ac:dyDescent="0.25">
      <c r="A47" s="21" t="str">
        <f>VLOOKUP(B47,'[1]LISTADO ATM'!$A$2:$C$822,3,0)</f>
        <v>NORTE</v>
      </c>
      <c r="B47" s="21">
        <v>257</v>
      </c>
      <c r="C47" s="24" t="str">
        <f>VLOOKUP(B47,'[1]LISTADO ATM'!$A$2:$B$822,2,0)</f>
        <v xml:space="preserve">ATM S/M Pola (Santiago) </v>
      </c>
      <c r="D47" s="15" t="s">
        <v>21</v>
      </c>
      <c r="E47" s="26">
        <v>3335946164</v>
      </c>
    </row>
    <row r="48" spans="1:5" ht="18" x14ac:dyDescent="0.25">
      <c r="A48" s="21" t="str">
        <f>VLOOKUP(B48,'[1]LISTADO ATM'!$A$2:$C$822,3,0)</f>
        <v>DISTRITO NACIONAL</v>
      </c>
      <c r="B48" s="21">
        <v>719</v>
      </c>
      <c r="C48" s="24" t="str">
        <f>VLOOKUP(B48,'[1]LISTADO ATM'!$A$2:$B$822,2,0)</f>
        <v xml:space="preserve">ATM Ayuntamiento Municipal San Luís </v>
      </c>
      <c r="D48" s="15" t="s">
        <v>21</v>
      </c>
      <c r="E48" s="26">
        <v>3335946211</v>
      </c>
    </row>
    <row r="49" spans="1:5" ht="18" x14ac:dyDescent="0.25">
      <c r="A49" s="21" t="str">
        <f>VLOOKUP(B49,'[1]LISTADO ATM'!$A$2:$C$822,3,0)</f>
        <v>DISTRITO NACIONAL</v>
      </c>
      <c r="B49" s="21">
        <v>678</v>
      </c>
      <c r="C49" s="24" t="str">
        <f>VLOOKUP(B49,'[1]LISTADO ATM'!$A$2:$B$822,2,0)</f>
        <v>ATM Eco Petroleo San Isidro</v>
      </c>
      <c r="D49" s="15" t="s">
        <v>21</v>
      </c>
      <c r="E49" s="26">
        <v>3335945656</v>
      </c>
    </row>
    <row r="50" spans="1:5" ht="18" x14ac:dyDescent="0.25">
      <c r="A50" s="21" t="str">
        <f>VLOOKUP(B50,'[1]LISTADO ATM'!$A$2:$C$822,3,0)</f>
        <v>DISTRITO NACIONAL</v>
      </c>
      <c r="B50" s="21">
        <v>327</v>
      </c>
      <c r="C50" s="24" t="str">
        <f>VLOOKUP(B50,'[1]LISTADO ATM'!$A$2:$B$822,2,0)</f>
        <v xml:space="preserve">ATM UNP CCN (Nacional 27 de Febrero) </v>
      </c>
      <c r="D50" s="15" t="s">
        <v>21</v>
      </c>
      <c r="E50" s="26">
        <v>3335945977</v>
      </c>
    </row>
    <row r="51" spans="1:5" ht="18" x14ac:dyDescent="0.25">
      <c r="A51" s="21" t="str">
        <f>VLOOKUP(B51,'[1]LISTADO ATM'!$A$2:$C$822,3,0)</f>
        <v>DISTRITO NACIONAL</v>
      </c>
      <c r="B51" s="21">
        <v>629</v>
      </c>
      <c r="C51" s="24" t="str">
        <f>VLOOKUP(B51,'[1]LISTADO ATM'!$A$2:$B$822,2,0)</f>
        <v xml:space="preserve">ATM Oficina Americana Independencia I </v>
      </c>
      <c r="D51" s="15" t="s">
        <v>21</v>
      </c>
      <c r="E51" s="26">
        <v>3335945929</v>
      </c>
    </row>
    <row r="52" spans="1:5" ht="18" x14ac:dyDescent="0.25">
      <c r="A52" s="21" t="str">
        <f>VLOOKUP(B52,'[1]LISTADO ATM'!$A$2:$C$822,3,0)</f>
        <v>DISTRITO NACIONAL</v>
      </c>
      <c r="B52" s="21">
        <v>237</v>
      </c>
      <c r="C52" s="24" t="str">
        <f>VLOOKUP(B52,'[1]LISTADO ATM'!$A$2:$B$822,2,0)</f>
        <v xml:space="preserve">ATM UNP Plaza Vásquez </v>
      </c>
      <c r="D52" s="15" t="s">
        <v>21</v>
      </c>
      <c r="E52" s="26">
        <v>3335945932</v>
      </c>
    </row>
    <row r="53" spans="1:5" ht="18" x14ac:dyDescent="0.25">
      <c r="A53" s="21" t="str">
        <f>VLOOKUP(B53,'[1]LISTADO ATM'!$A$2:$C$822,3,0)</f>
        <v>DISTRITO NACIONAL</v>
      </c>
      <c r="B53" s="21">
        <v>835</v>
      </c>
      <c r="C53" s="24" t="str">
        <f>VLOOKUP(B53,'[1]LISTADO ATM'!$A$2:$B$822,2,0)</f>
        <v xml:space="preserve">ATM UNP Megacentro </v>
      </c>
      <c r="D53" s="15" t="s">
        <v>21</v>
      </c>
      <c r="E53" s="26">
        <v>3335945891</v>
      </c>
    </row>
    <row r="54" spans="1:5" ht="18" x14ac:dyDescent="0.25">
      <c r="A54" s="21" t="e">
        <f>VLOOKUP(B54,'[1]LISTADO ATM'!$A$2:$C$822,3,0)</f>
        <v>#N/A</v>
      </c>
      <c r="B54" s="21"/>
      <c r="C54" s="24" t="e">
        <f>VLOOKUP(B54,'[1]LISTADO ATM'!$A$2:$B$822,2,0)</f>
        <v>#N/A</v>
      </c>
      <c r="D54" s="15" t="s">
        <v>21</v>
      </c>
      <c r="E54" s="26"/>
    </row>
    <row r="55" spans="1:5" ht="18.75" thickBot="1" x14ac:dyDescent="0.3">
      <c r="A55" s="21" t="e">
        <f>VLOOKUP(B55,'[1]LISTADO ATM'!$A$2:$C$822,3,0)</f>
        <v>#N/A</v>
      </c>
      <c r="B55" s="21"/>
      <c r="C55" s="24" t="e">
        <f>VLOOKUP(B55,'[1]LISTADO ATM'!$A$2:$B$822,2,0)</f>
        <v>#N/A</v>
      </c>
      <c r="D55" s="15" t="s">
        <v>21</v>
      </c>
      <c r="E55" s="26"/>
    </row>
    <row r="56" spans="1:5" ht="18.75" thickBot="1" x14ac:dyDescent="0.3">
      <c r="A56" s="3" t="s">
        <v>11</v>
      </c>
      <c r="B56" s="38">
        <f>COUNT(B9:B55)</f>
        <v>45</v>
      </c>
      <c r="C56" s="55"/>
      <c r="D56" s="56"/>
      <c r="E56" s="57"/>
    </row>
    <row r="57" spans="1:5" x14ac:dyDescent="0.25">
      <c r="B57" s="5"/>
      <c r="E57" s="5"/>
    </row>
    <row r="58" spans="1:5" ht="18" x14ac:dyDescent="0.25">
      <c r="A58" s="52" t="s">
        <v>16</v>
      </c>
      <c r="B58" s="53"/>
      <c r="C58" s="53"/>
      <c r="D58" s="53"/>
      <c r="E58" s="54"/>
    </row>
    <row r="59" spans="1:5" ht="18" x14ac:dyDescent="0.25">
      <c r="A59" s="2" t="s">
        <v>5</v>
      </c>
      <c r="B59" s="2" t="s">
        <v>6</v>
      </c>
      <c r="C59" s="2" t="s">
        <v>7</v>
      </c>
      <c r="D59" s="2" t="s">
        <v>8</v>
      </c>
      <c r="E59" s="2" t="s">
        <v>9</v>
      </c>
    </row>
    <row r="60" spans="1:5" ht="18" x14ac:dyDescent="0.25">
      <c r="A60" s="21" t="str">
        <f>VLOOKUP(B60,'[1]LISTADO ATM'!$A$2:$C$822,3,0)</f>
        <v>NORTE</v>
      </c>
      <c r="B60" s="21">
        <v>277</v>
      </c>
      <c r="C60" s="24" t="str">
        <f>VLOOKUP(B60,'[1]LISTADO ATM'!$A$2:$B$822,2,0)</f>
        <v xml:space="preserve">ATM Oficina Duarte (Santiago) </v>
      </c>
      <c r="D60" s="15" t="s">
        <v>19</v>
      </c>
      <c r="E60" s="26">
        <v>3335945578</v>
      </c>
    </row>
    <row r="61" spans="1:5" ht="18" x14ac:dyDescent="0.25">
      <c r="A61" s="18" t="str">
        <f>VLOOKUP(B61,'[1]LISTADO ATM'!$A$2:$C$822,3,0)</f>
        <v>DISTRITO NACIONAL</v>
      </c>
      <c r="B61" s="21">
        <v>769</v>
      </c>
      <c r="C61" s="24" t="str">
        <f>VLOOKUP(B61,'[1]LISTADO ATM'!$A$2:$B$822,2,0)</f>
        <v>ATM UNP Pablo Mella Morales</v>
      </c>
      <c r="D61" s="15" t="s">
        <v>19</v>
      </c>
      <c r="E61" s="26">
        <v>3335945246</v>
      </c>
    </row>
    <row r="62" spans="1:5" ht="18" x14ac:dyDescent="0.25">
      <c r="A62" s="18" t="str">
        <f>VLOOKUP(B62,'[1]LISTADO ATM'!$A$2:$C$822,3,0)</f>
        <v>DISTRITO NACIONAL</v>
      </c>
      <c r="B62" s="21">
        <v>836</v>
      </c>
      <c r="C62" s="24" t="str">
        <f>VLOOKUP(B62,'[1]LISTADO ATM'!$A$2:$B$822,2,0)</f>
        <v xml:space="preserve">ATM UNP Plaza Luperón </v>
      </c>
      <c r="D62" s="15" t="s">
        <v>19</v>
      </c>
      <c r="E62" s="26">
        <v>3335946512</v>
      </c>
    </row>
    <row r="63" spans="1:5" ht="18" x14ac:dyDescent="0.25">
      <c r="A63" s="18" t="str">
        <f>VLOOKUP(B63,'[1]LISTADO ATM'!$A$2:$C$822,3,0)</f>
        <v>SUR</v>
      </c>
      <c r="B63" s="21">
        <v>584</v>
      </c>
      <c r="C63" s="24" t="str">
        <f>VLOOKUP(B63,'[1]LISTADO ATM'!$A$2:$B$822,2,0)</f>
        <v xml:space="preserve">ATM Oficina San Cristóbal I </v>
      </c>
      <c r="D63" s="15" t="s">
        <v>19</v>
      </c>
      <c r="E63" s="26">
        <v>3335945783</v>
      </c>
    </row>
    <row r="64" spans="1:5" ht="18" x14ac:dyDescent="0.25">
      <c r="A64" s="18" t="str">
        <f>VLOOKUP(B64,'[1]LISTADO ATM'!$A$2:$C$822,3,0)</f>
        <v>DISTRITO NACIONAL</v>
      </c>
      <c r="B64" s="21">
        <v>494</v>
      </c>
      <c r="C64" s="24" t="str">
        <f>VLOOKUP(B64,'[1]LISTADO ATM'!$A$2:$B$822,2,0)</f>
        <v xml:space="preserve">ATM Oficina Blue Mall </v>
      </c>
      <c r="D64" s="15" t="s">
        <v>19</v>
      </c>
      <c r="E64" s="26">
        <v>3335944417</v>
      </c>
    </row>
    <row r="65" spans="1:5" ht="18" x14ac:dyDescent="0.25">
      <c r="A65" s="18" t="str">
        <f>VLOOKUP(B65,'[1]LISTADO ATM'!$A$2:$C$822,3,0)</f>
        <v>DISTRITO NACIONAL</v>
      </c>
      <c r="B65" s="21">
        <v>835</v>
      </c>
      <c r="C65" s="24" t="str">
        <f>VLOOKUP(B65,'[1]LISTADO ATM'!$A$2:$B$822,2,0)</f>
        <v xml:space="preserve">ATM UNP Megacentro </v>
      </c>
      <c r="D65" s="15" t="s">
        <v>19</v>
      </c>
      <c r="E65" s="26">
        <v>3335945612</v>
      </c>
    </row>
    <row r="66" spans="1:5" ht="18" x14ac:dyDescent="0.25">
      <c r="A66" s="18" t="str">
        <f>VLOOKUP(B66,'[1]LISTADO ATM'!$A$2:$C$822,3,0)</f>
        <v>NORTE</v>
      </c>
      <c r="B66" s="21">
        <v>151</v>
      </c>
      <c r="C66" s="24" t="str">
        <f>VLOOKUP(B66,'[1]LISTADO ATM'!$A$2:$B$822,2,0)</f>
        <v xml:space="preserve">ATM Oficina Nagua </v>
      </c>
      <c r="D66" s="15" t="s">
        <v>19</v>
      </c>
      <c r="E66" s="26">
        <v>3335946209</v>
      </c>
    </row>
    <row r="67" spans="1:5" ht="18" x14ac:dyDescent="0.25">
      <c r="A67" s="18" t="e">
        <f>VLOOKUP(B67,'[1]LISTADO ATM'!$A$2:$C$822,3,0)</f>
        <v>#N/A</v>
      </c>
      <c r="B67" s="21"/>
      <c r="C67" s="24" t="e">
        <f>VLOOKUP(B67,'[1]LISTADO ATM'!$A$2:$B$822,2,0)</f>
        <v>#N/A</v>
      </c>
      <c r="D67" s="15" t="s">
        <v>19</v>
      </c>
      <c r="E67" s="26"/>
    </row>
    <row r="68" spans="1:5" ht="18.75" thickBot="1" x14ac:dyDescent="0.3">
      <c r="A68" s="18" t="e">
        <f>VLOOKUP(B68,'[1]LISTADO ATM'!$A$2:$C$822,3,0)</f>
        <v>#N/A</v>
      </c>
      <c r="B68" s="21"/>
      <c r="C68" s="24" t="e">
        <f>VLOOKUP(B68,'[1]LISTADO ATM'!$A$2:$B$822,2,0)</f>
        <v>#N/A</v>
      </c>
      <c r="D68" s="15" t="s">
        <v>19</v>
      </c>
      <c r="E68" s="26"/>
    </row>
    <row r="69" spans="1:5" ht="18.75" thickBot="1" x14ac:dyDescent="0.3">
      <c r="A69" s="3" t="s">
        <v>11</v>
      </c>
      <c r="B69" s="38">
        <f>COUNT(B60:B68)</f>
        <v>7</v>
      </c>
      <c r="C69" s="55"/>
      <c r="D69" s="56"/>
      <c r="E69" s="57"/>
    </row>
    <row r="70" spans="1:5" ht="15.75" thickBot="1" x14ac:dyDescent="0.3">
      <c r="B70" s="5"/>
      <c r="E70" s="5"/>
    </row>
    <row r="71" spans="1:5" ht="18.75" thickBot="1" x14ac:dyDescent="0.3">
      <c r="A71" s="58" t="s">
        <v>14</v>
      </c>
      <c r="B71" s="59"/>
      <c r="C71" s="59"/>
      <c r="D71" s="59"/>
      <c r="E71" s="60"/>
    </row>
    <row r="72" spans="1:5" ht="18" x14ac:dyDescent="0.25">
      <c r="A72" s="2" t="s">
        <v>5</v>
      </c>
      <c r="B72" s="2" t="s">
        <v>6</v>
      </c>
      <c r="C72" s="2" t="s">
        <v>7</v>
      </c>
      <c r="D72" s="2" t="s">
        <v>8</v>
      </c>
      <c r="E72" s="2" t="s">
        <v>9</v>
      </c>
    </row>
    <row r="73" spans="1:5" ht="18" customHeight="1" x14ac:dyDescent="0.25">
      <c r="A73" s="21" t="str">
        <f>VLOOKUP(B73,'[1]LISTADO ATM'!$A$2:$C$822,3,0)</f>
        <v>NORTE</v>
      </c>
      <c r="B73" s="35">
        <v>606</v>
      </c>
      <c r="C73" s="24" t="str">
        <f>VLOOKUP(B73,'[1]LISTADO ATM'!$A$2:$B$822,2,0)</f>
        <v xml:space="preserve">ATM UNP Manolo Tavarez Justo </v>
      </c>
      <c r="D73" s="14" t="s">
        <v>10</v>
      </c>
      <c r="E73" s="26">
        <v>3335946375</v>
      </c>
    </row>
    <row r="74" spans="1:5" ht="18" customHeight="1" x14ac:dyDescent="0.25">
      <c r="A74" s="21" t="str">
        <f>VLOOKUP(B74,'[1]LISTADO ATM'!$A$2:$C$822,3,0)</f>
        <v>SUR</v>
      </c>
      <c r="B74" s="35">
        <v>48</v>
      </c>
      <c r="C74" s="24" t="str">
        <f>VLOOKUP(B74,'[1]LISTADO ATM'!$A$2:$B$822,2,0)</f>
        <v xml:space="preserve">ATM Autoservicio Neiba I </v>
      </c>
      <c r="D74" s="14" t="s">
        <v>10</v>
      </c>
      <c r="E74" s="26">
        <v>3335946488</v>
      </c>
    </row>
    <row r="75" spans="1:5" ht="18" customHeight="1" x14ac:dyDescent="0.25">
      <c r="A75" s="21" t="str">
        <f>VLOOKUP(B75,'[1]LISTADO ATM'!$A$2:$C$822,3,0)</f>
        <v>ESTE</v>
      </c>
      <c r="B75" s="35">
        <v>963</v>
      </c>
      <c r="C75" s="24" t="str">
        <f>VLOOKUP(B75,'[1]LISTADO ATM'!$A$2:$B$822,2,0)</f>
        <v xml:space="preserve">ATM Multiplaza La Romana </v>
      </c>
      <c r="D75" s="14" t="s">
        <v>10</v>
      </c>
      <c r="E75" s="26">
        <v>3335946569</v>
      </c>
    </row>
    <row r="76" spans="1:5" ht="18" customHeight="1" x14ac:dyDescent="0.25">
      <c r="A76" s="21" t="str">
        <f>VLOOKUP(B76,'[1]LISTADO ATM'!$A$2:$C$822,3,0)</f>
        <v>DISTRITO NACIONAL</v>
      </c>
      <c r="B76" s="35">
        <v>493</v>
      </c>
      <c r="C76" s="24" t="str">
        <f>VLOOKUP(B76,'[1]LISTADO ATM'!$A$2:$B$822,2,0)</f>
        <v xml:space="preserve">ATM Oficina Haina Occidental II </v>
      </c>
      <c r="D76" s="14" t="s">
        <v>10</v>
      </c>
      <c r="E76" s="26">
        <v>3335946672</v>
      </c>
    </row>
    <row r="77" spans="1:5" ht="18" customHeight="1" x14ac:dyDescent="0.25">
      <c r="A77" s="21" t="str">
        <f>VLOOKUP(B77,'[1]LISTADO ATM'!$A$2:$C$822,3,0)</f>
        <v>DISTRITO NACIONAL</v>
      </c>
      <c r="B77" s="35">
        <v>243</v>
      </c>
      <c r="C77" s="24" t="str">
        <f>VLOOKUP(B77,'[1]LISTADO ATM'!$A$2:$B$822,2,0)</f>
        <v xml:space="preserve">ATM Autoservicio Plaza Central  </v>
      </c>
      <c r="D77" s="14" t="s">
        <v>10</v>
      </c>
      <c r="E77" s="26">
        <v>3335946827</v>
      </c>
    </row>
    <row r="78" spans="1:5" ht="18" customHeight="1" x14ac:dyDescent="0.25">
      <c r="A78" s="21" t="str">
        <f>VLOOKUP(B78,'[1]LISTADO ATM'!$A$2:$C$822,3,0)</f>
        <v>DISTRITO NACIONAL</v>
      </c>
      <c r="B78" s="35">
        <v>655</v>
      </c>
      <c r="C78" s="24" t="str">
        <f>VLOOKUP(B78,'[1]LISTADO ATM'!$A$2:$B$822,2,0)</f>
        <v>ATM Farmacia Sandra</v>
      </c>
      <c r="D78" s="14" t="s">
        <v>10</v>
      </c>
      <c r="E78" s="26">
        <v>3335946928</v>
      </c>
    </row>
    <row r="79" spans="1:5" ht="18" customHeight="1" x14ac:dyDescent="0.25">
      <c r="A79" s="21" t="str">
        <f>VLOOKUP(B79,'[1]LISTADO ATM'!$A$2:$C$822,3,0)</f>
        <v>DISTRITO NACIONAL</v>
      </c>
      <c r="B79" s="35">
        <v>887</v>
      </c>
      <c r="C79" s="24" t="str">
        <f>VLOOKUP(B79,'[1]LISTADO ATM'!$A$2:$B$822,2,0)</f>
        <v>ATM S/M Bravo Los Proceres</v>
      </c>
      <c r="D79" s="14" t="s">
        <v>10</v>
      </c>
      <c r="E79" s="26">
        <v>3335946929</v>
      </c>
    </row>
    <row r="80" spans="1:5" ht="18" customHeight="1" x14ac:dyDescent="0.25">
      <c r="A80" s="21" t="e">
        <f>VLOOKUP(B80,'[1]LISTADO ATM'!$A$2:$C$822,3,0)</f>
        <v>#N/A</v>
      </c>
      <c r="B80" s="35"/>
      <c r="C80" s="24" t="e">
        <f>VLOOKUP(B80,'[1]LISTADO ATM'!$A$2:$B$822,2,0)</f>
        <v>#N/A</v>
      </c>
      <c r="D80" s="14" t="s">
        <v>10</v>
      </c>
      <c r="E80" s="26"/>
    </row>
    <row r="81" spans="1:5" ht="18" customHeight="1" thickBot="1" x14ac:dyDescent="0.3">
      <c r="A81" s="21" t="e">
        <f>VLOOKUP(B81,'[1]LISTADO ATM'!$A$2:$C$822,3,0)</f>
        <v>#N/A</v>
      </c>
      <c r="B81" s="35"/>
      <c r="C81" s="24" t="e">
        <f>VLOOKUP(B81,'[1]LISTADO ATM'!$A$2:$B$822,2,0)</f>
        <v>#N/A</v>
      </c>
      <c r="D81" s="14" t="s">
        <v>10</v>
      </c>
      <c r="E81" s="26"/>
    </row>
    <row r="82" spans="1:5" ht="18.75" thickBot="1" x14ac:dyDescent="0.3">
      <c r="A82" s="25"/>
      <c r="B82" s="38">
        <f>COUNT(B73:B81)</f>
        <v>7</v>
      </c>
      <c r="C82" s="13"/>
      <c r="D82" s="13"/>
      <c r="E82" s="13"/>
    </row>
    <row r="83" spans="1:5" ht="15.75" thickBot="1" x14ac:dyDescent="0.3">
      <c r="B83" s="5"/>
      <c r="E83" s="5"/>
    </row>
    <row r="84" spans="1:5" ht="18.75" thickBot="1" x14ac:dyDescent="0.3">
      <c r="A84" s="58" t="s">
        <v>20</v>
      </c>
      <c r="B84" s="59"/>
      <c r="C84" s="59"/>
      <c r="D84" s="59"/>
      <c r="E84" s="60"/>
    </row>
    <row r="85" spans="1:5" ht="18" x14ac:dyDescent="0.25">
      <c r="A85" s="2" t="s">
        <v>5</v>
      </c>
      <c r="B85" s="2" t="s">
        <v>6</v>
      </c>
      <c r="C85" s="2" t="s">
        <v>25</v>
      </c>
      <c r="D85" s="2" t="s">
        <v>8</v>
      </c>
      <c r="E85" s="2" t="s">
        <v>9</v>
      </c>
    </row>
    <row r="86" spans="1:5" ht="18" x14ac:dyDescent="0.25">
      <c r="A86" s="21" t="str">
        <f>VLOOKUP(B86,'[1]LISTADO ATM'!$A$2:$C$822,3,0)</f>
        <v>DISTRITO NACIONAL</v>
      </c>
      <c r="B86" s="21">
        <v>914</v>
      </c>
      <c r="C86" s="24" t="str">
        <f>VLOOKUP(B86,'[1]LISTADO ATM'!$A$2:$B$822,2,0)</f>
        <v xml:space="preserve">ATM Clínica Abreu </v>
      </c>
      <c r="D86" s="21" t="s">
        <v>18</v>
      </c>
      <c r="E86" s="26">
        <v>3335943444</v>
      </c>
    </row>
    <row r="87" spans="1:5" ht="18" x14ac:dyDescent="0.25">
      <c r="A87" s="21" t="str">
        <f>VLOOKUP(B87,'[1]LISTADO ATM'!$A$2:$C$822,3,0)</f>
        <v>SUR</v>
      </c>
      <c r="B87" s="21">
        <v>311</v>
      </c>
      <c r="C87" s="24" t="str">
        <f>VLOOKUP(B87,'[1]LISTADO ATM'!$A$2:$B$822,2,0)</f>
        <v>ATM Plaza Eroski</v>
      </c>
      <c r="D87" s="21" t="s">
        <v>18</v>
      </c>
      <c r="E87" s="26">
        <v>3335944828</v>
      </c>
    </row>
    <row r="88" spans="1:5" ht="18" x14ac:dyDescent="0.25">
      <c r="A88" s="21" t="str">
        <f>VLOOKUP(B88,'[1]LISTADO ATM'!$A$2:$C$822,3,0)</f>
        <v>DISTRITO NACIONAL</v>
      </c>
      <c r="B88" s="21">
        <v>26</v>
      </c>
      <c r="C88" s="24" t="str">
        <f>VLOOKUP(B88,'[1]LISTADO ATM'!$A$2:$B$822,2,0)</f>
        <v>ATM S/M Jumbo San Isidro</v>
      </c>
      <c r="D88" s="21" t="s">
        <v>18</v>
      </c>
      <c r="E88" s="26">
        <v>3335945606</v>
      </c>
    </row>
    <row r="89" spans="1:5" ht="18" x14ac:dyDescent="0.25">
      <c r="A89" s="21" t="str">
        <f>VLOOKUP(B89,'[1]LISTADO ATM'!$A$2:$C$822,3,0)</f>
        <v>DISTRITO NACIONAL</v>
      </c>
      <c r="B89" s="21">
        <v>567</v>
      </c>
      <c r="C89" s="24" t="str">
        <f>VLOOKUP(B89,'[1]LISTADO ATM'!$A$2:$B$822,2,0)</f>
        <v xml:space="preserve">ATM Oficina Máximo Gómez </v>
      </c>
      <c r="D89" s="21" t="s">
        <v>18</v>
      </c>
      <c r="E89" s="26">
        <v>3335946089</v>
      </c>
    </row>
    <row r="90" spans="1:5" ht="18" x14ac:dyDescent="0.25">
      <c r="A90" s="21" t="str">
        <f>VLOOKUP(B90,'[1]LISTADO ATM'!$A$2:$C$822,3,0)</f>
        <v>NORTE</v>
      </c>
      <c r="B90" s="21">
        <v>413</v>
      </c>
      <c r="C90" s="24" t="str">
        <f>VLOOKUP(B90,'[1]LISTADO ATM'!$A$2:$B$822,2,0)</f>
        <v xml:space="preserve">ATM UNP Las Galeras Samaná </v>
      </c>
      <c r="D90" s="21" t="s">
        <v>18</v>
      </c>
      <c r="E90" s="26">
        <v>3335946243</v>
      </c>
    </row>
    <row r="91" spans="1:5" ht="18" x14ac:dyDescent="0.25">
      <c r="A91" s="21" t="str">
        <f>VLOOKUP(B91,'[1]LISTADO ATM'!$A$2:$C$822,3,0)</f>
        <v>DISTRITO NACIONAL</v>
      </c>
      <c r="B91" s="21">
        <v>563</v>
      </c>
      <c r="C91" s="24" t="str">
        <f>VLOOKUP(B91,'[1]LISTADO ATM'!$A$2:$B$822,2,0)</f>
        <v xml:space="preserve">ATM Base Aérea San Isidro </v>
      </c>
      <c r="D91" s="21" t="s">
        <v>18</v>
      </c>
      <c r="E91" s="26">
        <v>3335946577</v>
      </c>
    </row>
    <row r="92" spans="1:5" ht="18" x14ac:dyDescent="0.25">
      <c r="A92" s="21" t="str">
        <f>VLOOKUP(B92,'[1]LISTADO ATM'!$A$2:$C$822,3,0)</f>
        <v>SUR</v>
      </c>
      <c r="B92" s="21">
        <v>537</v>
      </c>
      <c r="C92" s="24" t="str">
        <f>VLOOKUP(B92,'[1]LISTADO ATM'!$A$2:$B$822,2,0)</f>
        <v xml:space="preserve">ATM Estación Texaco Enriquillo (Barahona) </v>
      </c>
      <c r="D92" s="21" t="s">
        <v>18</v>
      </c>
      <c r="E92" s="26">
        <v>3335946879</v>
      </c>
    </row>
    <row r="93" spans="1:5" ht="18" x14ac:dyDescent="0.25">
      <c r="A93" s="21" t="e">
        <f>VLOOKUP(B93,'[1]LISTADO ATM'!$A$2:$C$822,3,0)</f>
        <v>#N/A</v>
      </c>
      <c r="B93" s="21"/>
      <c r="C93" s="24" t="e">
        <f>VLOOKUP(B93,'[1]LISTADO ATM'!$A$2:$B$822,2,0)</f>
        <v>#N/A</v>
      </c>
      <c r="D93" s="21" t="s">
        <v>18</v>
      </c>
      <c r="E93" s="26"/>
    </row>
    <row r="94" spans="1:5" ht="18" x14ac:dyDescent="0.25">
      <c r="A94" s="21" t="e">
        <f>VLOOKUP(B94,'[1]LISTADO ATM'!$A$2:$C$822,3,0)</f>
        <v>#N/A</v>
      </c>
      <c r="B94" s="21"/>
      <c r="C94" s="24" t="e">
        <f>VLOOKUP(B94,'[1]LISTADO ATM'!$A$2:$B$822,2,0)</f>
        <v>#N/A</v>
      </c>
      <c r="D94" s="21" t="s">
        <v>18</v>
      </c>
      <c r="E94" s="26"/>
    </row>
    <row r="95" spans="1:5" ht="18" x14ac:dyDescent="0.25">
      <c r="A95" s="21" t="e">
        <f>VLOOKUP(B95,'[1]LISTADO ATM'!$A$2:$C$822,3,0)</f>
        <v>#N/A</v>
      </c>
      <c r="B95" s="21"/>
      <c r="C95" s="24" t="e">
        <f>VLOOKUP(B95,'[1]LISTADO ATM'!$A$2:$B$822,2,0)</f>
        <v>#N/A</v>
      </c>
      <c r="D95" s="21" t="s">
        <v>18</v>
      </c>
      <c r="E95" s="26"/>
    </row>
    <row r="96" spans="1:5" ht="18" x14ac:dyDescent="0.25">
      <c r="A96" s="21" t="e">
        <f>VLOOKUP(B96,'[1]LISTADO ATM'!$A$2:$C$822,3,0)</f>
        <v>#N/A</v>
      </c>
      <c r="B96" s="21"/>
      <c r="C96" s="24" t="e">
        <f>VLOOKUP(B96,'[1]LISTADO ATM'!$A$2:$B$822,2,0)</f>
        <v>#N/A</v>
      </c>
      <c r="D96" s="21" t="s">
        <v>18</v>
      </c>
      <c r="E96" s="26"/>
    </row>
    <row r="97" spans="1:5" ht="18" x14ac:dyDescent="0.25">
      <c r="A97" s="21" t="e">
        <f>VLOOKUP(B97,'[1]LISTADO ATM'!$A$2:$C$822,3,0)</f>
        <v>#N/A</v>
      </c>
      <c r="B97" s="21"/>
      <c r="C97" s="24" t="e">
        <f>VLOOKUP(B97,'[1]LISTADO ATM'!$A$2:$B$822,2,0)</f>
        <v>#N/A</v>
      </c>
      <c r="D97" s="21" t="s">
        <v>18</v>
      </c>
      <c r="E97" s="26"/>
    </row>
    <row r="98" spans="1:5" ht="18" x14ac:dyDescent="0.25">
      <c r="A98" s="21" t="e">
        <f>VLOOKUP(B98,'[1]LISTADO ATM'!$A$2:$C$822,3,0)</f>
        <v>#N/A</v>
      </c>
      <c r="B98" s="21"/>
      <c r="C98" s="24" t="e">
        <f>VLOOKUP(B98,'[1]LISTADO ATM'!$A$2:$B$822,2,0)</f>
        <v>#N/A</v>
      </c>
      <c r="D98" s="21" t="s">
        <v>18</v>
      </c>
      <c r="E98" s="26"/>
    </row>
    <row r="99" spans="1:5" ht="18" x14ac:dyDescent="0.25">
      <c r="A99" s="21" t="e">
        <f>VLOOKUP(B99,'[1]LISTADO ATM'!$A$2:$C$822,3,0)</f>
        <v>#N/A</v>
      </c>
      <c r="B99" s="21"/>
      <c r="C99" s="24" t="e">
        <f>VLOOKUP(B99,'[1]LISTADO ATM'!$A$2:$B$822,2,0)</f>
        <v>#N/A</v>
      </c>
      <c r="D99" s="21" t="s">
        <v>18</v>
      </c>
      <c r="E99" s="26"/>
    </row>
    <row r="100" spans="1:5" ht="18" x14ac:dyDescent="0.25">
      <c r="A100" s="21" t="e">
        <f>VLOOKUP(B100,'[1]LISTADO ATM'!$A$2:$C$822,3,0)</f>
        <v>#N/A</v>
      </c>
      <c r="B100" s="21"/>
      <c r="C100" s="24" t="e">
        <f>VLOOKUP(B100,'[1]LISTADO ATM'!$A$2:$B$822,2,0)</f>
        <v>#N/A</v>
      </c>
      <c r="D100" s="21" t="s">
        <v>18</v>
      </c>
      <c r="E100" s="26"/>
    </row>
    <row r="101" spans="1:5" ht="18.75" thickBot="1" x14ac:dyDescent="0.3">
      <c r="A101" s="25" t="s">
        <v>11</v>
      </c>
      <c r="B101" s="41">
        <f>COUNT(B86:B100)</f>
        <v>7</v>
      </c>
      <c r="C101" s="13"/>
      <c r="D101" s="13"/>
      <c r="E101" s="13"/>
    </row>
    <row r="102" spans="1:5" ht="15.75" thickBot="1" x14ac:dyDescent="0.3">
      <c r="B102" s="5"/>
      <c r="E102" s="5"/>
    </row>
    <row r="103" spans="1:5" ht="18" x14ac:dyDescent="0.25">
      <c r="A103" s="65" t="s">
        <v>13</v>
      </c>
      <c r="B103" s="66"/>
      <c r="C103" s="66"/>
      <c r="D103" s="66"/>
      <c r="E103" s="67"/>
    </row>
    <row r="104" spans="1:5" ht="18" x14ac:dyDescent="0.25">
      <c r="A104" s="2" t="s">
        <v>5</v>
      </c>
      <c r="B104" s="2" t="s">
        <v>6</v>
      </c>
      <c r="C104" s="4" t="s">
        <v>7</v>
      </c>
      <c r="D104" s="17" t="s">
        <v>8</v>
      </c>
      <c r="E104" s="17" t="s">
        <v>9</v>
      </c>
    </row>
    <row r="105" spans="1:5" ht="18" x14ac:dyDescent="0.25">
      <c r="A105" s="18" t="str">
        <f>VLOOKUP(B105,'[1]LISTADO ATM'!$A$2:$C$822,3,0)</f>
        <v>DISTRITO NACIONAL</v>
      </c>
      <c r="B105" s="21">
        <v>755</v>
      </c>
      <c r="C105" s="24" t="str">
        <f>VLOOKUP(B105,'[1]LISTADO ATM'!$A$2:$B$822,2,0)</f>
        <v xml:space="preserve">ATM Oficina Galería del Este (Plaza) </v>
      </c>
      <c r="D105" s="37" t="s">
        <v>22</v>
      </c>
      <c r="E105" s="26">
        <v>3335946770</v>
      </c>
    </row>
    <row r="106" spans="1:5" ht="18" x14ac:dyDescent="0.25">
      <c r="A106" s="18" t="str">
        <f>VLOOKUP(B106,'[1]LISTADO ATM'!$A$2:$C$822,3,0)</f>
        <v>DISTRITO NACIONAL</v>
      </c>
      <c r="B106" s="21">
        <v>87</v>
      </c>
      <c r="C106" s="24" t="str">
        <f>VLOOKUP(B106,'[1]LISTADO ATM'!$A$2:$B$822,2,0)</f>
        <v xml:space="preserve">ATM Autoservicio Sarasota </v>
      </c>
      <c r="D106" s="37" t="s">
        <v>22</v>
      </c>
      <c r="E106" s="26">
        <v>3335946299</v>
      </c>
    </row>
    <row r="107" spans="1:5" ht="18" x14ac:dyDescent="0.25">
      <c r="A107" s="18" t="str">
        <f>VLOOKUP(B107,'[1]LISTADO ATM'!$A$2:$C$822,3,0)</f>
        <v>NORTE</v>
      </c>
      <c r="B107" s="21">
        <v>497</v>
      </c>
      <c r="C107" s="24" t="str">
        <f>VLOOKUP(B107,'[1]LISTADO ATM'!$A$2:$B$822,2,0)</f>
        <v>ATM Ofic. El Portal ll (Santiago)</v>
      </c>
      <c r="D107" s="37" t="s">
        <v>26</v>
      </c>
      <c r="E107" s="26">
        <v>3335946669</v>
      </c>
    </row>
    <row r="108" spans="1:5" ht="18" x14ac:dyDescent="0.25">
      <c r="A108" s="18" t="str">
        <f>VLOOKUP(B108,'[1]LISTADO ATM'!$A$2:$C$822,3,0)</f>
        <v>NORTE</v>
      </c>
      <c r="B108" s="21">
        <v>8</v>
      </c>
      <c r="C108" s="24" t="str">
        <f>VLOOKUP(B108,'[1]LISTADO ATM'!$A$2:$B$822,2,0)</f>
        <v>ATM Autoservicio Yaque</v>
      </c>
      <c r="D108" s="37" t="s">
        <v>22</v>
      </c>
      <c r="E108" s="26">
        <v>3335946904</v>
      </c>
    </row>
    <row r="109" spans="1:5" ht="18" x14ac:dyDescent="0.25">
      <c r="A109" s="18" t="str">
        <f>VLOOKUP(B109,'[1]LISTADO ATM'!$A$2:$C$822,3,0)</f>
        <v>NORTE</v>
      </c>
      <c r="B109" s="21">
        <v>299</v>
      </c>
      <c r="C109" s="24" t="str">
        <f>VLOOKUP(B109,'[1]LISTADO ATM'!$A$2:$B$822,2,0)</f>
        <v xml:space="preserve">ATM S/M Aprezio Cotui </v>
      </c>
      <c r="D109" s="37" t="s">
        <v>26</v>
      </c>
      <c r="E109" s="26">
        <v>3335946911</v>
      </c>
    </row>
    <row r="110" spans="1:5" ht="18" x14ac:dyDescent="0.25">
      <c r="A110" s="18" t="str">
        <f>VLOOKUP(B110,'[1]LISTADO ATM'!$A$2:$C$822,3,0)</f>
        <v>DISTRITO NACIONAL</v>
      </c>
      <c r="B110" s="21">
        <v>540</v>
      </c>
      <c r="C110" s="24" t="str">
        <f>VLOOKUP(B110,'[1]LISTADO ATM'!$A$2:$B$822,2,0)</f>
        <v xml:space="preserve">ATM Autoservicio Sambil I </v>
      </c>
      <c r="D110" s="37" t="s">
        <v>26</v>
      </c>
      <c r="E110" s="26">
        <v>3335946913</v>
      </c>
    </row>
    <row r="111" spans="1:5" ht="18" x14ac:dyDescent="0.25">
      <c r="A111" s="18" t="str">
        <f>VLOOKUP(B111,'[1]LISTADO ATM'!$A$2:$C$822,3,0)</f>
        <v>DISTRITO NACIONAL</v>
      </c>
      <c r="B111" s="21">
        <v>238</v>
      </c>
      <c r="C111" s="24" t="str">
        <f>VLOOKUP(B111,'[1]LISTADO ATM'!$A$2:$B$822,2,0)</f>
        <v xml:space="preserve">ATM Multicentro La Sirena Charles de Gaulle </v>
      </c>
      <c r="D111" s="37" t="s">
        <v>26</v>
      </c>
      <c r="E111" s="26">
        <v>3335946926</v>
      </c>
    </row>
    <row r="112" spans="1:5" ht="18.75" thickBot="1" x14ac:dyDescent="0.3">
      <c r="A112" s="18" t="str">
        <f>VLOOKUP(B112,'[1]LISTADO ATM'!$A$2:$C$822,3,0)</f>
        <v>ESTE</v>
      </c>
      <c r="B112" s="21">
        <v>330</v>
      </c>
      <c r="C112" s="24" t="str">
        <f>VLOOKUP(B112,'[1]LISTADO ATM'!$A$2:$B$822,2,0)</f>
        <v xml:space="preserve">ATM Oficina Boulevard (Higuey) </v>
      </c>
      <c r="D112" s="37" t="s">
        <v>22</v>
      </c>
      <c r="E112" s="26">
        <v>3335946927</v>
      </c>
    </row>
    <row r="113" spans="1:5" ht="18.75" thickBot="1" x14ac:dyDescent="0.3">
      <c r="A113" s="25" t="s">
        <v>11</v>
      </c>
      <c r="B113" s="38">
        <f>COUNT(B105:B112)</f>
        <v>8</v>
      </c>
      <c r="C113" s="13"/>
      <c r="D113" s="16"/>
      <c r="E113" s="16"/>
    </row>
    <row r="114" spans="1:5" ht="15.75" thickBot="1" x14ac:dyDescent="0.3">
      <c r="B114" s="5"/>
      <c r="E114" s="5"/>
    </row>
    <row r="115" spans="1:5" ht="18.75" thickBot="1" x14ac:dyDescent="0.3">
      <c r="A115" s="63" t="s">
        <v>12</v>
      </c>
      <c r="B115" s="64"/>
      <c r="C115" t="s">
        <v>17</v>
      </c>
      <c r="D115" s="5"/>
      <c r="E115" s="5"/>
    </row>
    <row r="116" spans="1:5" ht="18.75" thickBot="1" x14ac:dyDescent="0.3">
      <c r="A116" s="32">
        <f>+B82+B101+B113</f>
        <v>22</v>
      </c>
      <c r="B116" s="36"/>
    </row>
    <row r="117" spans="1:5" ht="15.75" thickBot="1" x14ac:dyDescent="0.3">
      <c r="B117" s="5"/>
      <c r="E117" s="5"/>
    </row>
    <row r="118" spans="1:5" ht="18.75" thickBot="1" x14ac:dyDescent="0.3">
      <c r="A118" s="58" t="s">
        <v>15</v>
      </c>
      <c r="B118" s="59"/>
      <c r="C118" s="59"/>
      <c r="D118" s="59"/>
      <c r="E118" s="60"/>
    </row>
    <row r="119" spans="1:5" ht="18" x14ac:dyDescent="0.25">
      <c r="A119" s="6" t="s">
        <v>5</v>
      </c>
      <c r="B119" s="2" t="s">
        <v>6</v>
      </c>
      <c r="C119" s="4" t="s">
        <v>7</v>
      </c>
      <c r="D119" s="61" t="s">
        <v>8</v>
      </c>
      <c r="E119" s="62"/>
    </row>
    <row r="120" spans="1:5" ht="18" x14ac:dyDescent="0.25">
      <c r="A120" s="21" t="str">
        <f>VLOOKUP(B120,'[1]LISTADO ATM'!$A$2:$C$822,3,0)</f>
        <v>DISTRITO NACIONAL</v>
      </c>
      <c r="B120" s="35">
        <v>557</v>
      </c>
      <c r="C120" s="21" t="str">
        <f>VLOOKUP(B120,'[1]LISTADO ATM'!$A$2:$B$822,2,0)</f>
        <v xml:space="preserve">ATM Multicentro La Sirena Ave. Mella </v>
      </c>
      <c r="D120" s="44" t="s">
        <v>24</v>
      </c>
      <c r="E120" s="45"/>
    </row>
    <row r="121" spans="1:5" ht="18" x14ac:dyDescent="0.25">
      <c r="A121" s="21" t="str">
        <f>VLOOKUP(B121,'[1]LISTADO ATM'!$A$2:$C$822,3,0)</f>
        <v>DISTRITO NACIONAL</v>
      </c>
      <c r="B121" s="35">
        <v>879</v>
      </c>
      <c r="C121" s="21" t="str">
        <f>VLOOKUP(B121,'[1]LISTADO ATM'!$A$2:$B$822,2,0)</f>
        <v xml:space="preserve">ATM Plaza Metropolitana </v>
      </c>
      <c r="D121" s="44" t="s">
        <v>24</v>
      </c>
      <c r="E121" s="45"/>
    </row>
    <row r="122" spans="1:5" ht="18" x14ac:dyDescent="0.25">
      <c r="A122" s="21" t="str">
        <f>VLOOKUP(B122,'[1]LISTADO ATM'!$A$2:$C$822,3,0)</f>
        <v>DISTRITO NACIONAL</v>
      </c>
      <c r="B122" s="35">
        <v>561</v>
      </c>
      <c r="C122" s="21" t="str">
        <f>VLOOKUP(B122,'[1]LISTADO ATM'!$A$2:$B$822,2,0)</f>
        <v xml:space="preserve">ATM Comando Regional P.N. S.D. Este </v>
      </c>
      <c r="D122" s="44" t="s">
        <v>24</v>
      </c>
      <c r="E122" s="45"/>
    </row>
    <row r="123" spans="1:5" ht="18" x14ac:dyDescent="0.25">
      <c r="A123" s="21" t="str">
        <f>VLOOKUP(B123,'[1]LISTADO ATM'!$A$2:$C$822,3,0)</f>
        <v>DISTRITO NACIONAL</v>
      </c>
      <c r="B123" s="35">
        <v>60</v>
      </c>
      <c r="C123" s="21" t="str">
        <f>VLOOKUP(B123,'[1]LISTADO ATM'!$A$2:$B$822,2,0)</f>
        <v xml:space="preserve">ATM Autobanco 27 de Febrero </v>
      </c>
      <c r="D123" s="44" t="s">
        <v>23</v>
      </c>
      <c r="E123" s="45"/>
    </row>
    <row r="124" spans="1:5" ht="18" x14ac:dyDescent="0.25">
      <c r="A124" s="21" t="str">
        <f>VLOOKUP(B124,'[1]LISTADO ATM'!$A$2:$C$822,3,0)</f>
        <v>DISTRITO NACIONAL</v>
      </c>
      <c r="B124" s="35">
        <v>725</v>
      </c>
      <c r="C124" s="21" t="str">
        <f>VLOOKUP(B124,'[1]LISTADO ATM'!$A$2:$B$822,2,0)</f>
        <v xml:space="preserve">ATM El Huacal II  </v>
      </c>
      <c r="D124" s="44" t="s">
        <v>24</v>
      </c>
      <c r="E124" s="45"/>
    </row>
    <row r="125" spans="1:5" ht="18" x14ac:dyDescent="0.25">
      <c r="A125" s="21" t="str">
        <f>VLOOKUP(B125,'[1]LISTADO ATM'!$A$2:$C$822,3,0)</f>
        <v>DISTRITO NACIONAL</v>
      </c>
      <c r="B125" s="35">
        <v>139</v>
      </c>
      <c r="C125" s="21" t="str">
        <f>VLOOKUP(B125,'[1]LISTADO ATM'!$A$2:$B$822,2,0)</f>
        <v xml:space="preserve">ATM Oficina Plaza Lama Zona Oriental I </v>
      </c>
      <c r="D125" s="44" t="s">
        <v>23</v>
      </c>
      <c r="E125" s="45"/>
    </row>
    <row r="126" spans="1:5" ht="18" x14ac:dyDescent="0.25">
      <c r="A126" s="21" t="str">
        <f>VLOOKUP(B126,'[1]LISTADO ATM'!$A$2:$C$822,3,0)</f>
        <v>DISTRITO NACIONAL</v>
      </c>
      <c r="B126" s="35">
        <v>578</v>
      </c>
      <c r="C126" s="21" t="str">
        <f>VLOOKUP(B126,'[1]LISTADO ATM'!$A$2:$B$822,2,0)</f>
        <v xml:space="preserve">ATM Procuraduría General de la República </v>
      </c>
      <c r="D126" s="44" t="s">
        <v>24</v>
      </c>
      <c r="E126" s="45"/>
    </row>
    <row r="127" spans="1:5" ht="18" x14ac:dyDescent="0.25">
      <c r="A127" s="21" t="str">
        <f>VLOOKUP(B127,'[1]LISTADO ATM'!$A$2:$C$822,3,0)</f>
        <v>NORTE</v>
      </c>
      <c r="B127" s="35">
        <v>633</v>
      </c>
      <c r="C127" s="21" t="str">
        <f>VLOOKUP(B127,'[1]LISTADO ATM'!$A$2:$B$822,2,0)</f>
        <v xml:space="preserve">ATM Autobanco Las Colinas </v>
      </c>
      <c r="D127" s="44" t="s">
        <v>23</v>
      </c>
      <c r="E127" s="45"/>
    </row>
    <row r="128" spans="1:5" ht="18" x14ac:dyDescent="0.25">
      <c r="A128" s="21" t="str">
        <f>VLOOKUP(B128,'[1]LISTADO ATM'!$A$2:$C$822,3,0)</f>
        <v>DISTRITO NACIONAL</v>
      </c>
      <c r="B128" s="35">
        <v>32</v>
      </c>
      <c r="C128" s="21" t="str">
        <f>VLOOKUP(B128,'[1]LISTADO ATM'!$A$2:$B$822,2,0)</f>
        <v xml:space="preserve">ATM Oficina San Martín II </v>
      </c>
      <c r="D128" s="44" t="s">
        <v>23</v>
      </c>
      <c r="E128" s="45"/>
    </row>
    <row r="129" spans="1:5" ht="18" x14ac:dyDescent="0.25">
      <c r="A129" s="21" t="str">
        <f>VLOOKUP(B129,'[1]LISTADO ATM'!$A$2:$C$822,3,0)</f>
        <v>DISTRITO NACIONAL</v>
      </c>
      <c r="B129" s="35">
        <v>525</v>
      </c>
      <c r="C129" s="21" t="str">
        <f>VLOOKUP(B129,'[1]LISTADO ATM'!$A$2:$B$822,2,0)</f>
        <v>ATM S/M Bravo Las Americas</v>
      </c>
      <c r="D129" s="44" t="s">
        <v>23</v>
      </c>
      <c r="E129" s="45"/>
    </row>
    <row r="130" spans="1:5" ht="18" x14ac:dyDescent="0.25">
      <c r="A130" s="21" t="str">
        <f>VLOOKUP(B130,'[1]LISTADO ATM'!$A$2:$C$822,3,0)</f>
        <v>NORTE</v>
      </c>
      <c r="B130" s="35">
        <v>720</v>
      </c>
      <c r="C130" s="21" t="str">
        <f>VLOOKUP(B130,'[1]LISTADO ATM'!$A$2:$B$822,2,0)</f>
        <v xml:space="preserve">ATM OMSA (Santiago) </v>
      </c>
      <c r="D130" s="44" t="s">
        <v>23</v>
      </c>
      <c r="E130" s="45"/>
    </row>
    <row r="131" spans="1:5" ht="18" x14ac:dyDescent="0.25">
      <c r="A131" s="21" t="str">
        <f>VLOOKUP(B131,'[1]LISTADO ATM'!$A$2:$C$822,3,0)</f>
        <v>DISTRITO NACIONAL</v>
      </c>
      <c r="B131" s="35">
        <v>717</v>
      </c>
      <c r="C131" s="21" t="str">
        <f>VLOOKUP(B131,'[1]LISTADO ATM'!$A$2:$B$822,2,0)</f>
        <v xml:space="preserve">ATM Oficina Los Alcarrizos </v>
      </c>
      <c r="D131" s="44" t="s">
        <v>23</v>
      </c>
      <c r="E131" s="45"/>
    </row>
    <row r="132" spans="1:5" ht="18" x14ac:dyDescent="0.25">
      <c r="A132" s="21" t="str">
        <f>VLOOKUP(B132,'[1]LISTADO ATM'!$A$2:$C$822,3,0)</f>
        <v>DISTRITO NACIONAL</v>
      </c>
      <c r="B132" s="35">
        <v>821</v>
      </c>
      <c r="C132" s="21" t="str">
        <f>VLOOKUP(B132,'[1]LISTADO ATM'!$A$2:$B$822,2,0)</f>
        <v xml:space="preserve">ATM S/M Bravo Churchill </v>
      </c>
      <c r="D132" s="44" t="s">
        <v>24</v>
      </c>
      <c r="E132" s="45"/>
    </row>
    <row r="133" spans="1:5" ht="18" x14ac:dyDescent="0.25">
      <c r="A133" s="21" t="str">
        <f>VLOOKUP(B133,'[1]LISTADO ATM'!$A$2:$C$822,3,0)</f>
        <v>NORTE</v>
      </c>
      <c r="B133" s="35">
        <v>142</v>
      </c>
      <c r="C133" s="21" t="str">
        <f>VLOOKUP(B133,'[1]LISTADO ATM'!$A$2:$B$822,2,0)</f>
        <v xml:space="preserve">ATM Centro de Caja Galerías Bonao </v>
      </c>
      <c r="D133" s="44" t="s">
        <v>23</v>
      </c>
      <c r="E133" s="45"/>
    </row>
    <row r="134" spans="1:5" ht="18" x14ac:dyDescent="0.25">
      <c r="A134" s="21" t="e">
        <f>VLOOKUP(B134,'[1]LISTADO ATM'!$A$2:$C$822,3,0)</f>
        <v>#N/A</v>
      </c>
      <c r="B134" s="35">
        <v>994</v>
      </c>
      <c r="C134" s="21" t="e">
        <f>VLOOKUP(B134,'[1]LISTADO ATM'!$A$2:$B$822,2,0)</f>
        <v>#N/A</v>
      </c>
      <c r="D134" s="44" t="s">
        <v>23</v>
      </c>
      <c r="E134" s="45"/>
    </row>
    <row r="135" spans="1:5" ht="18" x14ac:dyDescent="0.25">
      <c r="A135" s="21" t="e">
        <f>VLOOKUP(B135,'[1]LISTADO ATM'!$A$2:$C$822,3,0)</f>
        <v>#N/A</v>
      </c>
      <c r="B135" s="35"/>
      <c r="C135" s="21" t="e">
        <f>VLOOKUP(B135,'[1]LISTADO ATM'!$A$2:$B$822,2,0)</f>
        <v>#N/A</v>
      </c>
      <c r="D135" s="42"/>
      <c r="E135" s="43"/>
    </row>
    <row r="136" spans="1:5" ht="18" x14ac:dyDescent="0.25">
      <c r="A136" s="21" t="e">
        <f>VLOOKUP(B136,'[1]LISTADO ATM'!$A$2:$C$822,3,0)</f>
        <v>#N/A</v>
      </c>
      <c r="B136" s="35"/>
      <c r="C136" s="21" t="e">
        <f>VLOOKUP(B136,'[1]LISTADO ATM'!$A$2:$B$822,2,0)</f>
        <v>#N/A</v>
      </c>
      <c r="D136" s="42"/>
      <c r="E136" s="43"/>
    </row>
    <row r="137" spans="1:5" ht="18" x14ac:dyDescent="0.25">
      <c r="A137" s="21" t="e">
        <f>VLOOKUP(B137,'[1]LISTADO ATM'!$A$2:$C$822,3,0)</f>
        <v>#N/A</v>
      </c>
      <c r="B137" s="35"/>
      <c r="C137" s="21" t="e">
        <f>VLOOKUP(B137,'[1]LISTADO ATM'!$A$2:$B$822,2,0)</f>
        <v>#N/A</v>
      </c>
      <c r="D137" s="42"/>
      <c r="E137" s="43"/>
    </row>
    <row r="138" spans="1:5" ht="18.75" thickBot="1" x14ac:dyDescent="0.3">
      <c r="A138" s="21" t="e">
        <f>VLOOKUP(B138,'[1]LISTADO ATM'!$A$2:$C$822,3,0)</f>
        <v>#N/A</v>
      </c>
      <c r="B138" s="35"/>
      <c r="C138" s="21" t="e">
        <f>VLOOKUP(B138,'[1]LISTADO ATM'!$A$2:$B$822,2,0)</f>
        <v>#N/A</v>
      </c>
      <c r="D138" s="39"/>
      <c r="E138" s="40"/>
    </row>
    <row r="139" spans="1:5" ht="18.75" thickBot="1" x14ac:dyDescent="0.3">
      <c r="A139" s="25" t="s">
        <v>11</v>
      </c>
      <c r="B139" s="38">
        <f>COUNT(B120:B138)</f>
        <v>15</v>
      </c>
      <c r="C139" s="22"/>
      <c r="D139" s="22"/>
      <c r="E139" s="23"/>
    </row>
  </sheetData>
  <mergeCells count="27">
    <mergeCell ref="D133:E133"/>
    <mergeCell ref="D122:E122"/>
    <mergeCell ref="D126:E126"/>
    <mergeCell ref="D125:E125"/>
    <mergeCell ref="D123:E123"/>
    <mergeCell ref="D124:E124"/>
    <mergeCell ref="D128:E128"/>
    <mergeCell ref="A1:E1"/>
    <mergeCell ref="A2:E2"/>
    <mergeCell ref="A7:E7"/>
    <mergeCell ref="C56:E56"/>
    <mergeCell ref="A58:E58"/>
    <mergeCell ref="C69:E69"/>
    <mergeCell ref="A71:E71"/>
    <mergeCell ref="D119:E119"/>
    <mergeCell ref="A118:E118"/>
    <mergeCell ref="A115:B115"/>
    <mergeCell ref="A103:E103"/>
    <mergeCell ref="A84:E84"/>
    <mergeCell ref="D120:E120"/>
    <mergeCell ref="D121:E121"/>
    <mergeCell ref="D127:E127"/>
    <mergeCell ref="D134:E134"/>
    <mergeCell ref="D129:E129"/>
    <mergeCell ref="D130:E130"/>
    <mergeCell ref="D131:E131"/>
    <mergeCell ref="D132:E132"/>
  </mergeCells>
  <phoneticPr fontId="11" type="noConversion"/>
  <conditionalFormatting sqref="B1:B1048576">
    <cfRule type="duplicateValues" dxfId="67" priority="3"/>
  </conditionalFormatting>
  <conditionalFormatting sqref="E1:E132 E134:E1048576">
    <cfRule type="duplicateValues" dxfId="66" priority="2"/>
  </conditionalFormatting>
  <conditionalFormatting sqref="E133">
    <cfRule type="duplicateValues" dxfId="65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5">
        <v>557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557 879 561 60 725 821 139 578 633 32 887                                                   </v>
      </c>
    </row>
    <row r="3" spans="2:5" ht="18.75" thickBot="1" x14ac:dyDescent="0.3">
      <c r="B3" s="35">
        <v>879</v>
      </c>
      <c r="C3" s="28" t="s">
        <v>17</v>
      </c>
    </row>
    <row r="4" spans="2:5" ht="18.75" thickBot="1" x14ac:dyDescent="0.3">
      <c r="B4" s="35">
        <v>561</v>
      </c>
      <c r="C4" s="28" t="s">
        <v>17</v>
      </c>
    </row>
    <row r="5" spans="2:5" ht="18.75" thickBot="1" x14ac:dyDescent="0.3">
      <c r="B5" s="35">
        <v>60</v>
      </c>
      <c r="C5" s="28" t="s">
        <v>17</v>
      </c>
    </row>
    <row r="6" spans="2:5" ht="18.75" thickBot="1" x14ac:dyDescent="0.3">
      <c r="B6" s="35">
        <v>725</v>
      </c>
      <c r="C6" s="28" t="s">
        <v>17</v>
      </c>
    </row>
    <row r="7" spans="2:5" ht="18.75" thickBot="1" x14ac:dyDescent="0.3">
      <c r="B7" s="35">
        <v>821</v>
      </c>
      <c r="C7" s="28" t="s">
        <v>17</v>
      </c>
    </row>
    <row r="8" spans="2:5" ht="18.75" thickBot="1" x14ac:dyDescent="0.3">
      <c r="B8" s="35">
        <v>139</v>
      </c>
      <c r="C8" s="28" t="s">
        <v>17</v>
      </c>
    </row>
    <row r="9" spans="2:5" ht="18.75" thickBot="1" x14ac:dyDescent="0.3">
      <c r="B9" s="35">
        <v>578</v>
      </c>
      <c r="C9" s="28" t="s">
        <v>17</v>
      </c>
    </row>
    <row r="10" spans="2:5" ht="18.75" thickBot="1" x14ac:dyDescent="0.3">
      <c r="B10" s="35">
        <v>633</v>
      </c>
      <c r="C10" s="28" t="s">
        <v>17</v>
      </c>
    </row>
    <row r="11" spans="2:5" ht="18.75" thickBot="1" x14ac:dyDescent="0.3">
      <c r="B11" s="35">
        <v>32</v>
      </c>
      <c r="C11" s="28" t="s">
        <v>17</v>
      </c>
    </row>
    <row r="12" spans="2:5" ht="18.75" thickBot="1" x14ac:dyDescent="0.3">
      <c r="B12" s="35">
        <v>887</v>
      </c>
      <c r="C12" s="28" t="s">
        <v>17</v>
      </c>
    </row>
    <row r="13" spans="2:5" ht="18.75" thickBot="1" x14ac:dyDescent="0.3">
      <c r="B13" s="35"/>
      <c r="C13" s="28" t="s">
        <v>17</v>
      </c>
    </row>
    <row r="14" spans="2:5" ht="18.75" thickBot="1" x14ac:dyDescent="0.3">
      <c r="B14" s="35"/>
      <c r="C14" s="28" t="s">
        <v>17</v>
      </c>
    </row>
    <row r="15" spans="2:5" ht="18.75" thickBot="1" x14ac:dyDescent="0.3">
      <c r="B15" s="21"/>
      <c r="C15" s="28" t="s">
        <v>17</v>
      </c>
    </row>
    <row r="16" spans="2:5" ht="18.75" thickBot="1" x14ac:dyDescent="0.3">
      <c r="B16" s="35"/>
      <c r="C16" s="28" t="s">
        <v>17</v>
      </c>
    </row>
    <row r="17" spans="2:3" ht="18.75" thickBot="1" x14ac:dyDescent="0.3">
      <c r="B17" s="35"/>
      <c r="C17" s="28" t="s">
        <v>17</v>
      </c>
    </row>
    <row r="18" spans="2:3" ht="18.75" thickBot="1" x14ac:dyDescent="0.3">
      <c r="B18" s="35"/>
      <c r="C18" s="28" t="s">
        <v>17</v>
      </c>
    </row>
    <row r="19" spans="2:3" ht="18.75" thickBot="1" x14ac:dyDescent="0.3">
      <c r="B19" s="35"/>
      <c r="C19" s="28" t="s">
        <v>17</v>
      </c>
    </row>
    <row r="20" spans="2:3" ht="18.75" thickBot="1" x14ac:dyDescent="0.3">
      <c r="B20" s="35"/>
      <c r="C20" s="28" t="s">
        <v>17</v>
      </c>
    </row>
    <row r="21" spans="2:3" ht="18.75" thickBot="1" x14ac:dyDescent="0.3">
      <c r="B21" s="35"/>
      <c r="C21" s="28" t="s">
        <v>17</v>
      </c>
    </row>
    <row r="22" spans="2:3" ht="18.75" thickBot="1" x14ac:dyDescent="0.3">
      <c r="B22" s="35"/>
      <c r="C22" s="28" t="s">
        <v>17</v>
      </c>
    </row>
    <row r="23" spans="2:3" ht="18.75" thickBot="1" x14ac:dyDescent="0.3">
      <c r="B23" s="35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4" priority="1732"/>
  </conditionalFormatting>
  <conditionalFormatting sqref="B43:B68">
    <cfRule type="duplicateValues" dxfId="63" priority="1730"/>
  </conditionalFormatting>
  <conditionalFormatting sqref="B42">
    <cfRule type="duplicateValues" dxfId="62" priority="491"/>
  </conditionalFormatting>
  <conditionalFormatting sqref="B42">
    <cfRule type="duplicateValues" dxfId="61" priority="489"/>
    <cfRule type="duplicateValues" dxfId="60" priority="490"/>
  </conditionalFormatting>
  <conditionalFormatting sqref="B42">
    <cfRule type="duplicateValues" dxfId="59" priority="492"/>
    <cfRule type="duplicateValues" dxfId="58" priority="493"/>
  </conditionalFormatting>
  <conditionalFormatting sqref="B42">
    <cfRule type="duplicateValues" dxfId="57" priority="494"/>
  </conditionalFormatting>
  <conditionalFormatting sqref="B42">
    <cfRule type="duplicateValues" dxfId="56" priority="495"/>
    <cfRule type="duplicateValues" dxfId="55" priority="496"/>
    <cfRule type="duplicateValues" dxfId="54" priority="497"/>
  </conditionalFormatting>
  <conditionalFormatting sqref="B34:B41">
    <cfRule type="duplicateValues" dxfId="53" priority="467"/>
  </conditionalFormatting>
  <conditionalFormatting sqref="B34:B41">
    <cfRule type="duplicateValues" dxfId="52" priority="464"/>
    <cfRule type="duplicateValues" dxfId="51" priority="465"/>
    <cfRule type="duplicateValues" dxfId="50" priority="466"/>
  </conditionalFormatting>
  <conditionalFormatting sqref="B34:B41">
    <cfRule type="duplicateValues" dxfId="49" priority="468"/>
    <cfRule type="duplicateValues" dxfId="48" priority="469"/>
  </conditionalFormatting>
  <conditionalFormatting sqref="B34:B41">
    <cfRule type="duplicateValues" dxfId="47" priority="470"/>
    <cfRule type="duplicateValues" dxfId="46" priority="471"/>
    <cfRule type="duplicateValues" dxfId="45" priority="472"/>
  </conditionalFormatting>
  <conditionalFormatting sqref="B24:B33">
    <cfRule type="duplicateValues" dxfId="44" priority="76"/>
  </conditionalFormatting>
  <conditionalFormatting sqref="B24:B33">
    <cfRule type="duplicateValues" dxfId="43" priority="75"/>
  </conditionalFormatting>
  <conditionalFormatting sqref="B24:B33">
    <cfRule type="duplicateValues" dxfId="42" priority="74"/>
  </conditionalFormatting>
  <conditionalFormatting sqref="B24:B33">
    <cfRule type="duplicateValues" dxfId="41" priority="72"/>
    <cfRule type="duplicateValues" dxfId="40" priority="73"/>
  </conditionalFormatting>
  <conditionalFormatting sqref="B24:B33">
    <cfRule type="duplicateValues" dxfId="39" priority="69"/>
    <cfRule type="duplicateValues" dxfId="38" priority="70"/>
    <cfRule type="duplicateValues" dxfId="37" priority="71"/>
  </conditionalFormatting>
  <conditionalFormatting sqref="B24:B33">
    <cfRule type="duplicateValues" dxfId="36" priority="65"/>
    <cfRule type="duplicateValues" dxfId="35" priority="66"/>
    <cfRule type="duplicateValues" dxfId="34" priority="67"/>
    <cfRule type="duplicateValues" dxfId="33" priority="68"/>
  </conditionalFormatting>
  <conditionalFormatting sqref="B24:B33">
    <cfRule type="duplicateValues" dxfId="32" priority="63"/>
    <cfRule type="duplicateValues" dxfId="31" priority="64"/>
  </conditionalFormatting>
  <conditionalFormatting sqref="B24:B33">
    <cfRule type="duplicateValues" dxfId="30" priority="60"/>
    <cfRule type="duplicateValues" dxfId="29" priority="61"/>
    <cfRule type="duplicateValues" dxfId="28" priority="62"/>
  </conditionalFormatting>
  <conditionalFormatting sqref="B24:B33">
    <cfRule type="duplicateValues" dxfId="27" priority="59"/>
  </conditionalFormatting>
  <conditionalFormatting sqref="B24:B33">
    <cfRule type="duplicateValues" dxfId="26" priority="55"/>
    <cfRule type="duplicateValues" dxfId="25" priority="56"/>
    <cfRule type="duplicateValues" dxfId="24" priority="57"/>
    <cfRule type="duplicateValues" dxfId="23" priority="58"/>
  </conditionalFormatting>
  <conditionalFormatting sqref="B24:B33">
    <cfRule type="duplicateValues" dxfId="22" priority="43"/>
    <cfRule type="duplicateValues" dxfId="21" priority="44"/>
  </conditionalFormatting>
  <conditionalFormatting sqref="B24:B33">
    <cfRule type="duplicateValues" dxfId="20" priority="40"/>
    <cfRule type="duplicateValues" dxfId="19" priority="41"/>
    <cfRule type="duplicateValues" dxfId="18" priority="42"/>
  </conditionalFormatting>
  <conditionalFormatting sqref="B24:B33">
    <cfRule type="duplicateValues" dxfId="17" priority="39"/>
  </conditionalFormatting>
  <conditionalFormatting sqref="B24:B33">
    <cfRule type="duplicateValues" dxfId="16" priority="35"/>
    <cfRule type="duplicateValues" dxfId="15" priority="36"/>
    <cfRule type="duplicateValues" dxfId="14" priority="37"/>
    <cfRule type="duplicateValues" dxfId="13" priority="38"/>
  </conditionalFormatting>
  <conditionalFormatting sqref="B22:B23">
    <cfRule type="duplicateValues" dxfId="12" priority="34"/>
  </conditionalFormatting>
  <conditionalFormatting sqref="B16:B21">
    <cfRule type="duplicateValues" dxfId="11" priority="18"/>
  </conditionalFormatting>
  <conditionalFormatting sqref="B16:B21">
    <cfRule type="duplicateValues" dxfId="10" priority="23"/>
  </conditionalFormatting>
  <conditionalFormatting sqref="B16:B21">
    <cfRule type="duplicateValues" dxfId="9" priority="24"/>
    <cfRule type="duplicateValues" dxfId="8" priority="25"/>
  </conditionalFormatting>
  <conditionalFormatting sqref="B16:B21">
    <cfRule type="duplicateValues" dxfId="7" priority="19"/>
    <cfRule type="duplicateValues" dxfId="6" priority="20"/>
    <cfRule type="duplicateValues" dxfId="5" priority="21"/>
  </conditionalFormatting>
  <conditionalFormatting sqref="B16:B21">
    <cfRule type="duplicateValues" dxfId="4" priority="22"/>
  </conditionalFormatting>
  <conditionalFormatting sqref="B15">
    <cfRule type="duplicateValues" dxfId="3" priority="16"/>
  </conditionalFormatting>
  <conditionalFormatting sqref="B13:B14">
    <cfRule type="duplicateValues" dxfId="2" priority="2"/>
  </conditionalFormatting>
  <conditionalFormatting sqref="B13:B14">
    <cfRule type="duplicateValues" dxfId="1" priority="3"/>
  </conditionalFormatting>
  <conditionalFormatting sqref="B13:B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2021-07-08T01:39:00Z</dcterms:modified>
</cp:coreProperties>
</file>