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9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Efectivo!$A$78:$E$78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A58" i="1"/>
  <c r="A59" i="1"/>
  <c r="A60" i="1"/>
  <c r="A61" i="1"/>
  <c r="A62" i="1"/>
  <c r="C82" i="1"/>
  <c r="A82" i="1"/>
  <c r="B113" i="1" l="1"/>
  <c r="C103" i="1"/>
  <c r="C104" i="1"/>
  <c r="C105" i="1"/>
  <c r="C109" i="1"/>
  <c r="C110" i="1"/>
  <c r="C111" i="1"/>
  <c r="C112" i="1"/>
  <c r="A104" i="1"/>
  <c r="A105" i="1"/>
  <c r="A109" i="1"/>
  <c r="A110" i="1"/>
  <c r="A111" i="1"/>
  <c r="A112" i="1"/>
  <c r="B91" i="1"/>
  <c r="A86" i="1"/>
  <c r="A87" i="1"/>
  <c r="A88" i="1"/>
  <c r="A89" i="1"/>
  <c r="A90" i="1"/>
  <c r="C86" i="1"/>
  <c r="C87" i="1"/>
  <c r="C88" i="1"/>
  <c r="C89" i="1"/>
  <c r="C90" i="1"/>
  <c r="B75" i="1"/>
  <c r="A71" i="1"/>
  <c r="A72" i="1"/>
  <c r="A73" i="1"/>
  <c r="A74" i="1"/>
  <c r="C71" i="1"/>
  <c r="C72" i="1"/>
  <c r="C73" i="1"/>
  <c r="C74" i="1"/>
  <c r="B64" i="1"/>
  <c r="A55" i="1"/>
  <c r="A56" i="1"/>
  <c r="A57" i="1"/>
  <c r="A63" i="1"/>
  <c r="C55" i="1"/>
  <c r="C56" i="1"/>
  <c r="C57" i="1"/>
  <c r="C63" i="1"/>
  <c r="B50" i="1"/>
  <c r="A47" i="1"/>
  <c r="A48" i="1"/>
  <c r="A49" i="1"/>
  <c r="C47" i="1"/>
  <c r="C48" i="1"/>
  <c r="C49" i="1"/>
  <c r="B31" i="1"/>
  <c r="A27" i="1"/>
  <c r="A28" i="1"/>
  <c r="A29" i="1"/>
  <c r="A30" i="1"/>
  <c r="C27" i="1"/>
  <c r="C28" i="1"/>
  <c r="C29" i="1"/>
  <c r="C30" i="1"/>
  <c r="C83" i="1" l="1"/>
  <c r="A83" i="1"/>
  <c r="C85" i="1"/>
  <c r="A85" i="1"/>
  <c r="C81" i="1"/>
  <c r="A81" i="1"/>
  <c r="C80" i="1"/>
  <c r="A80" i="1"/>
  <c r="C46" i="1"/>
  <c r="A46" i="1"/>
  <c r="C25" i="1"/>
  <c r="A25" i="1"/>
  <c r="A103" i="1"/>
  <c r="C102" i="1" l="1"/>
  <c r="A102" i="1"/>
  <c r="C99" i="1" l="1"/>
  <c r="C100" i="1"/>
  <c r="C106" i="1"/>
  <c r="C101" i="1"/>
  <c r="A99" i="1"/>
  <c r="A100" i="1"/>
  <c r="A106" i="1"/>
  <c r="A101" i="1"/>
  <c r="C26" i="1"/>
  <c r="A26" i="1"/>
  <c r="C24" i="1"/>
  <c r="A24" i="1"/>
  <c r="C23" i="1"/>
  <c r="A23" i="1"/>
  <c r="E2" i="3"/>
  <c r="C45" i="1"/>
  <c r="A45" i="1"/>
  <c r="C44" i="1"/>
  <c r="A44" i="1"/>
  <c r="C43" i="1"/>
  <c r="A43" i="1"/>
  <c r="C42" i="1"/>
  <c r="A42" i="1"/>
  <c r="C41" i="1"/>
  <c r="A41" i="1"/>
  <c r="C16" i="1" l="1"/>
  <c r="C17" i="1"/>
  <c r="C18" i="1"/>
  <c r="C19" i="1"/>
  <c r="C20" i="1"/>
  <c r="C21" i="1"/>
  <c r="C22" i="1"/>
  <c r="A16" i="1"/>
  <c r="A17" i="1"/>
  <c r="A18" i="1"/>
  <c r="A19" i="1"/>
  <c r="A20" i="1"/>
  <c r="A21" i="1"/>
  <c r="C70" i="1"/>
  <c r="A70" i="1"/>
  <c r="C54" i="1" l="1"/>
  <c r="A54" i="1"/>
  <c r="C38" i="1"/>
  <c r="C39" i="1"/>
  <c r="A38" i="1"/>
  <c r="A39" i="1"/>
  <c r="C9" i="1"/>
  <c r="C10" i="1"/>
  <c r="C11" i="1"/>
  <c r="C12" i="1"/>
  <c r="A9" i="1"/>
  <c r="A10" i="1"/>
  <c r="A11" i="1"/>
  <c r="A12" i="1"/>
  <c r="C107" i="1"/>
  <c r="A107" i="1"/>
  <c r="C13" i="1"/>
  <c r="C14" i="1"/>
  <c r="C15" i="1"/>
  <c r="A13" i="1"/>
  <c r="A14" i="1"/>
  <c r="A15" i="1"/>
  <c r="C69" i="1" l="1"/>
  <c r="A69" i="1"/>
  <c r="C36" i="1"/>
  <c r="C37" i="1"/>
  <c r="C40" i="1"/>
  <c r="A36" i="1"/>
  <c r="A37" i="1"/>
  <c r="A40" i="1"/>
  <c r="A22" i="1"/>
  <c r="C35" i="1" l="1"/>
  <c r="A35" i="1"/>
  <c r="A108" i="1" l="1"/>
  <c r="C108" i="1"/>
  <c r="A98" i="1"/>
  <c r="C98" i="1"/>
  <c r="A79" i="1" l="1"/>
  <c r="C79" i="1"/>
  <c r="C84" i="1" l="1"/>
  <c r="A84" i="1"/>
  <c r="A68" i="1" l="1"/>
  <c r="C68" i="1"/>
  <c r="A94" i="1" l="1"/>
</calcChain>
</file>

<file path=xl/sharedStrings.xml><?xml version="1.0" encoding="utf-8"?>
<sst xmlns="http://schemas.openxmlformats.org/spreadsheetml/2006/main" count="1006" uniqueCount="27">
  <si>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</si>
  <si>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</si>
  <si>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</si>
  <si>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</si>
  <si>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</si>
  <si>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</si>
  <si>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</si>
  <si>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</si>
  <si>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</si>
  <si>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</si>
  <si>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</si>
  <si>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</si>
  <si>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</si>
  <si>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</si>
  <si>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</si>
  <si>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</si>
  <si>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</si>
  <si>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</si>
  <si>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</si>
  <si>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</si>
  <si>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</si>
  <si>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</si>
  <si>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</si>
  <si>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</si>
  <si>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</si>
  <si>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 Gaveta Fallando</t>
  </si>
  <si>
    <t>3335949645 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</si>
</sst>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RowStripe" dxfId="84"/>
      <tableStyleElement type="firstColumn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97" zoomScale="85" zoomScaleNormal="85" workbookViewId="0">
      <selection activeCell="B46" sqref="B46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44386.25</v>
      </c>
      <c r="C4" s="1"/>
      <c r="D4" s="1"/>
      <c r="E4" s="10"/>
    </row>
    <row r="5" spans="1:5" ht="18.75" thickBot="1" x14ac:dyDescent="0.3">
      <c r="A5" s="7" t="s">
        <v>3</v>
      </c>
      <c r="B5" s="34">
        <v>44386.708333333336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NORTE</v>
      </c>
      <c r="B9" s="35">
        <v>903</v>
      </c>
      <c r="C9" s="24" t="str">
        <f>VLOOKUP(B9,'[1]LISTADO ATM'!$A$2:$B$822,2,0)</f>
        <v xml:space="preserve">ATM Oficina La Vega Real I </v>
      </c>
      <c r="D9" s="15" t="s">
        <v>20</v>
      </c>
      <c r="E9" s="26">
        <v>3335948296</v>
      </c>
    </row>
    <row r="10" spans="1:5" ht="18" x14ac:dyDescent="0.25">
      <c r="A10" s="21" t="str">
        <f>VLOOKUP(B10,'[1]LISTADO ATM'!$A$2:$C$822,3,0)</f>
        <v>DISTRITO NACIONAL</v>
      </c>
      <c r="B10" s="35">
        <v>596</v>
      </c>
      <c r="C10" s="24" t="str">
        <f>VLOOKUP(B10,'[1]LISTADO ATM'!$A$2:$B$822,2,0)</f>
        <v xml:space="preserve">ATM Autobanco Malecón Center </v>
      </c>
      <c r="D10" s="15" t="s">
        <v>20</v>
      </c>
      <c r="E10" s="26">
        <v>3335948402</v>
      </c>
    </row>
    <row r="11" spans="1:5" ht="18" x14ac:dyDescent="0.25">
      <c r="A11" s="21" t="str">
        <f>VLOOKUP(B11,'[1]LISTADO ATM'!$A$2:$C$822,3,0)</f>
        <v>DISTRITO NACIONAL</v>
      </c>
      <c r="B11" s="21">
        <v>563</v>
      </c>
      <c r="C11" s="24" t="str">
        <f>VLOOKUP(B11,'[1]LISTADO ATM'!$A$2:$B$822,2,0)</f>
        <v xml:space="preserve">ATM Base Aérea San Isidro </v>
      </c>
      <c r="D11" s="15" t="s">
        <v>20</v>
      </c>
      <c r="E11" s="26">
        <v>3335946577</v>
      </c>
    </row>
    <row r="12" spans="1:5" ht="18" x14ac:dyDescent="0.25">
      <c r="A12" s="21" t="str">
        <f>VLOOKUP(B12,'[1]LISTADO ATM'!$A$2:$C$822,3,0)</f>
        <v>DISTRITO NACIONAL</v>
      </c>
      <c r="B12" s="21">
        <v>321</v>
      </c>
      <c r="C12" s="24" t="str">
        <f>VLOOKUP(B12,'[1]LISTADO ATM'!$A$2:$B$822,2,0)</f>
        <v xml:space="preserve">ATM Oficina Jiménez Moya I </v>
      </c>
      <c r="D12" s="15" t="s">
        <v>20</v>
      </c>
      <c r="E12" s="26">
        <v>3335947146</v>
      </c>
    </row>
    <row r="13" spans="1:5" ht="18" x14ac:dyDescent="0.25">
      <c r="A13" s="21" t="str">
        <f>VLOOKUP(B13,'[1]LISTADO ATM'!$A$2:$C$822,3,0)</f>
        <v>ESTE</v>
      </c>
      <c r="B13" s="21">
        <v>912</v>
      </c>
      <c r="C13" s="24" t="str">
        <f>VLOOKUP(B13,'[1]LISTADO ATM'!$A$2:$B$822,2,0)</f>
        <v xml:space="preserve">ATM Oficina San Pedro II </v>
      </c>
      <c r="D13" s="15" t="s">
        <v>20</v>
      </c>
      <c r="E13" s="26">
        <v>3335948297</v>
      </c>
    </row>
    <row r="14" spans="1:5" ht="18" x14ac:dyDescent="0.25">
      <c r="A14" s="21" t="str">
        <f>VLOOKUP(B14,'[1]LISTADO ATM'!$A$2:$C$822,3,0)</f>
        <v>ESTE</v>
      </c>
      <c r="B14" s="21">
        <v>111</v>
      </c>
      <c r="C14" s="24" t="str">
        <f>VLOOKUP(B14,'[1]LISTADO ATM'!$A$2:$B$822,2,0)</f>
        <v xml:space="preserve">ATM Oficina San Pedro </v>
      </c>
      <c r="D14" s="15" t="s">
        <v>20</v>
      </c>
      <c r="E14" s="26">
        <v>3335948330</v>
      </c>
    </row>
    <row r="15" spans="1:5" ht="18" x14ac:dyDescent="0.25">
      <c r="A15" s="21" t="str">
        <f>VLOOKUP(B15,'[1]LISTADO ATM'!$A$2:$C$822,3,0)</f>
        <v>NORTE</v>
      </c>
      <c r="B15" s="21">
        <v>411</v>
      </c>
      <c r="C15" s="24" t="str">
        <f>VLOOKUP(B15,'[1]LISTADO ATM'!$A$2:$B$822,2,0)</f>
        <v xml:space="preserve">ATM UNP Piedra Blanca </v>
      </c>
      <c r="D15" s="15" t="s">
        <v>20</v>
      </c>
      <c r="E15" s="26">
        <v>3335948331</v>
      </c>
    </row>
    <row r="16" spans="1:5" ht="18" x14ac:dyDescent="0.25">
      <c r="A16" s="21" t="str">
        <f>VLOOKUP(B16,'[1]LISTADO ATM'!$A$2:$C$822,3,0)</f>
        <v>ESTE</v>
      </c>
      <c r="B16" s="35">
        <v>268</v>
      </c>
      <c r="C16" s="24" t="str">
        <f>VLOOKUP(B16,'[1]LISTADO ATM'!$A$2:$B$822,2,0)</f>
        <v xml:space="preserve">ATM Autobanco La Altagracia (Higuey) </v>
      </c>
      <c r="D16" s="15" t="s">
        <v>20</v>
      </c>
      <c r="E16" s="26">
        <v>3335948586</v>
      </c>
    </row>
    <row r="17" spans="1:5" ht="18" x14ac:dyDescent="0.25">
      <c r="A17" s="21" t="str">
        <f>VLOOKUP(B17,'[1]LISTADO ATM'!$A$2:$C$822,3,0)</f>
        <v>ESTE</v>
      </c>
      <c r="B17" s="35">
        <v>219</v>
      </c>
      <c r="C17" s="24" t="str">
        <f>VLOOKUP(B17,'[1]LISTADO ATM'!$A$2:$B$822,2,0)</f>
        <v xml:space="preserve">ATM Oficina La Altagracia (Higuey) </v>
      </c>
      <c r="D17" s="15" t="s">
        <v>20</v>
      </c>
      <c r="E17" s="26">
        <v>3335948721</v>
      </c>
    </row>
    <row r="18" spans="1:5" ht="18" x14ac:dyDescent="0.25">
      <c r="A18" s="21" t="str">
        <f>VLOOKUP(B18,'[1]LISTADO ATM'!$A$2:$C$822,3,0)</f>
        <v>ESTE</v>
      </c>
      <c r="B18" s="35">
        <v>427</v>
      </c>
      <c r="C18" s="24" t="str">
        <f>VLOOKUP(B18,'[1]LISTADO ATM'!$A$2:$B$822,2,0)</f>
        <v xml:space="preserve">ATM Almacenes Iberia (Hato Mayor) </v>
      </c>
      <c r="D18" s="15" t="s">
        <v>20</v>
      </c>
      <c r="E18" s="26">
        <v>3335948727</v>
      </c>
    </row>
    <row r="19" spans="1:5" ht="18" x14ac:dyDescent="0.25">
      <c r="A19" s="21" t="str">
        <f>VLOOKUP(B19,'[1]LISTADO ATM'!$A$2:$C$822,3,0)</f>
        <v>ESTE</v>
      </c>
      <c r="B19" s="35">
        <v>121</v>
      </c>
      <c r="C19" s="24" t="str">
        <f>VLOOKUP(B19,'[1]LISTADO ATM'!$A$2:$B$822,2,0)</f>
        <v xml:space="preserve">ATM Oficina Bayaguana </v>
      </c>
      <c r="D19" s="15" t="s">
        <v>20</v>
      </c>
      <c r="E19" s="26">
        <v>3335948837</v>
      </c>
    </row>
    <row r="20" spans="1:5" ht="18" x14ac:dyDescent="0.25">
      <c r="A20" s="21" t="str">
        <f>VLOOKUP(B20,'[1]LISTADO ATM'!$A$2:$C$822,3,0)</f>
        <v>NORTE</v>
      </c>
      <c r="B20" s="35">
        <v>119</v>
      </c>
      <c r="C20" s="24" t="str">
        <f>VLOOKUP(B20,'[1]LISTADO ATM'!$A$2:$B$822,2,0)</f>
        <v>ATM Oficina La Barranquita</v>
      </c>
      <c r="D20" s="15" t="s">
        <v>20</v>
      </c>
      <c r="E20" s="26">
        <v>3335949038</v>
      </c>
    </row>
    <row r="21" spans="1:5" ht="18" x14ac:dyDescent="0.25">
      <c r="A21" s="21" t="str">
        <f>VLOOKUP(B21,'[1]LISTADO ATM'!$A$2:$C$822,3,0)</f>
        <v>ESTE</v>
      </c>
      <c r="B21" s="21">
        <v>867</v>
      </c>
      <c r="C21" s="24" t="str">
        <f>VLOOKUP(B21,'[1]LISTADO ATM'!$A$2:$B$822,2,0)</f>
        <v xml:space="preserve">ATM Estación Combustible Autopista El Coral </v>
      </c>
      <c r="D21" s="15" t="s">
        <v>20</v>
      </c>
      <c r="E21" s="26">
        <v>3335948332</v>
      </c>
    </row>
    <row r="22" spans="1:5" ht="18" x14ac:dyDescent="0.25">
      <c r="A22" s="21" t="str">
        <f>VLOOKUP(B22,'[1]LISTADO ATM'!$A$2:$C$822,3,0)</f>
        <v>DISTRITO NACIONAL</v>
      </c>
      <c r="B22" s="21">
        <v>85</v>
      </c>
      <c r="C22" s="24" t="str">
        <f>VLOOKUP(B22,'[1]LISTADO ATM'!$A$2:$B$822,2,0)</f>
        <v xml:space="preserve">ATM Oficina San Isidro (Fuerza Aérea) </v>
      </c>
      <c r="D22" s="15" t="s">
        <v>20</v>
      </c>
      <c r="E22" s="26">
        <v>3335948787</v>
      </c>
    </row>
    <row r="23" spans="1:5" ht="18" x14ac:dyDescent="0.25">
      <c r="A23" s="21" t="str">
        <f>VLOOKUP(B23,'[1]LISTADO ATM'!$A$2:$C$822,3,0)</f>
        <v>NORTE</v>
      </c>
      <c r="B23" s="21">
        <v>604</v>
      </c>
      <c r="C23" s="24" t="str">
        <f>VLOOKUP(B23,'[1]LISTADO ATM'!$A$2:$B$822,2,0)</f>
        <v xml:space="preserve">ATM Oficina Estancia Nueva (Moca) </v>
      </c>
      <c r="D23" s="15" t="s">
        <v>20</v>
      </c>
      <c r="E23" s="26">
        <v>3335949266</v>
      </c>
    </row>
    <row r="24" spans="1:5" ht="18" x14ac:dyDescent="0.25">
      <c r="A24" s="21" t="str">
        <f>VLOOKUP(B24,'[1]LISTADO ATM'!$A$2:$C$822,3,0)</f>
        <v>DISTRITO NACIONAL</v>
      </c>
      <c r="B24" s="21">
        <v>578</v>
      </c>
      <c r="C24" s="24" t="str">
        <f>VLOOKUP(B24,'[1]LISTADO ATM'!$A$2:$B$822,2,0)</f>
        <v xml:space="preserve">ATM Procuraduría General de la República </v>
      </c>
      <c r="D24" s="15" t="s">
        <v>20</v>
      </c>
      <c r="E24" s="26">
        <v>3335948168</v>
      </c>
    </row>
    <row r="25" spans="1:5" ht="18" customHeight="1" x14ac:dyDescent="0.25">
      <c r="A25" s="21" t="str">
        <f>VLOOKUP(B25,'[1]LISTADO ATM'!$A$2:$C$822,3,0)</f>
        <v>NORTE</v>
      </c>
      <c r="B25" s="21">
        <v>757</v>
      </c>
      <c r="C25" s="24" t="str">
        <f>VLOOKUP(B25,'[1]LISTADO ATM'!$A$2:$B$822,2,0)</f>
        <v xml:space="preserve">ATM UNP Plaza Paseo (Santiago) </v>
      </c>
      <c r="D25" s="15" t="s">
        <v>20</v>
      </c>
      <c r="E25" s="26">
        <v>3335949238</v>
      </c>
    </row>
    <row r="26" spans="1:5" ht="18" x14ac:dyDescent="0.25">
      <c r="A26" s="21" t="str">
        <f>VLOOKUP(B26,'[1]LISTADO ATM'!$A$2:$C$822,3,0)</f>
        <v>NORTE</v>
      </c>
      <c r="B26" s="21">
        <v>63</v>
      </c>
      <c r="C26" s="24" t="str">
        <f>VLOOKUP(B26,'[1]LISTADO ATM'!$A$2:$B$822,2,0)</f>
        <v xml:space="preserve">ATM Oficina Villa Vásquez (Montecristi) </v>
      </c>
      <c r="D26" s="15" t="s">
        <v>20</v>
      </c>
      <c r="E26" s="26">
        <v>3335948341</v>
      </c>
    </row>
    <row r="27" spans="1:5" ht="18" x14ac:dyDescent="0.25">
      <c r="A27" s="21" t="e">
        <f>VLOOKUP(B27,'[1]LISTADO ATM'!$A$2:$C$822,3,0)</f>
        <v>#N/A</v>
      </c>
      <c r="B27" s="21"/>
      <c r="C27" s="24" t="e">
        <f>VLOOKUP(B27,'[1]LISTADO ATM'!$A$2:$B$822,2,0)</f>
        <v>#N/A</v>
      </c>
      <c r="D27" s="15" t="s">
        <v>20</v>
      </c>
      <c r="E27" s="26"/>
    </row>
    <row r="28" spans="1:5" ht="18" x14ac:dyDescent="0.25">
      <c r="A28" s="21" t="e">
        <f>VLOOKUP(B28,'[1]LISTADO ATM'!$A$2:$C$822,3,0)</f>
        <v>#N/A</v>
      </c>
      <c r="B28" s="21"/>
      <c r="C28" s="24" t="e">
        <f>VLOOKUP(B28,'[1]LISTADO ATM'!$A$2:$B$822,2,0)</f>
        <v>#N/A</v>
      </c>
      <c r="D28" s="15" t="s">
        <v>20</v>
      </c>
      <c r="E28" s="26"/>
    </row>
    <row r="29" spans="1:5" ht="18" x14ac:dyDescent="0.25">
      <c r="A29" s="21" t="e">
        <f>VLOOKUP(B29,'[1]LISTADO ATM'!$A$2:$C$822,3,0)</f>
        <v>#N/A</v>
      </c>
      <c r="B29" s="21"/>
      <c r="C29" s="24" t="e">
        <f>VLOOKUP(B29,'[1]LISTADO ATM'!$A$2:$B$822,2,0)</f>
        <v>#N/A</v>
      </c>
      <c r="D29" s="15" t="s">
        <v>20</v>
      </c>
      <c r="E29" s="26"/>
    </row>
    <row r="30" spans="1:5" ht="18" x14ac:dyDescent="0.25">
      <c r="A30" s="21" t="e">
        <f>VLOOKUP(B30,'[1]LISTADO ATM'!$A$2:$C$822,3,0)</f>
        <v>#N/A</v>
      </c>
      <c r="B30" s="21"/>
      <c r="C30" s="24" t="e">
        <f>VLOOKUP(B30,'[1]LISTADO ATM'!$A$2:$B$822,2,0)</f>
        <v>#N/A</v>
      </c>
      <c r="D30" s="15" t="s">
        <v>20</v>
      </c>
      <c r="E30" s="26"/>
    </row>
    <row r="31" spans="1:5" ht="18.75" thickBot="1" x14ac:dyDescent="0.3">
      <c r="A31" s="3" t="s">
        <v>11</v>
      </c>
      <c r="B31" s="39">
        <f>COUNT(B9:B30)</f>
        <v>18</v>
      </c>
      <c r="C31" s="55"/>
      <c r="D31" s="56"/>
      <c r="E31" s="57"/>
    </row>
    <row r="32" spans="1:5" x14ac:dyDescent="0.25">
      <c r="B32" s="5"/>
      <c r="E32" s="5"/>
    </row>
    <row r="33" spans="1:5" ht="18" x14ac:dyDescent="0.25">
      <c r="A33" s="52" t="s">
        <v>16</v>
      </c>
      <c r="B33" s="53"/>
      <c r="C33" s="53"/>
      <c r="D33" s="53"/>
      <c r="E33" s="54"/>
    </row>
    <row r="34" spans="1:5" ht="18" x14ac:dyDescent="0.25">
      <c r="A34" s="2" t="s">
        <v>5</v>
      </c>
      <c r="B34" s="11" t="s">
        <v>6</v>
      </c>
      <c r="C34" s="2" t="s">
        <v>7</v>
      </c>
      <c r="D34" s="2" t="s">
        <v>8</v>
      </c>
      <c r="E34" s="11" t="s">
        <v>9</v>
      </c>
    </row>
    <row r="35" spans="1:5" ht="18" x14ac:dyDescent="0.25">
      <c r="A35" s="18" t="str">
        <f>VLOOKUP(B35,'[1]LISTADO ATM'!$A$2:$C$822,3,0)</f>
        <v>DISTRITO NACIONAL</v>
      </c>
      <c r="B35" s="21">
        <v>755</v>
      </c>
      <c r="C35" s="38" t="str">
        <f>VLOOKUP(B35,'[1]LISTADO ATM'!$A$2:$B$822,2,0)</f>
        <v xml:space="preserve">ATM Oficina Galería del Este (Plaza) </v>
      </c>
      <c r="D35" s="15" t="s">
        <v>19</v>
      </c>
      <c r="E35" s="26">
        <v>3335946770</v>
      </c>
    </row>
    <row r="36" spans="1:5" ht="18" x14ac:dyDescent="0.25">
      <c r="A36" s="18" t="str">
        <f>VLOOKUP(B36,'[1]LISTADO ATM'!$A$2:$C$822,3,0)</f>
        <v>DISTRITO NACIONAL</v>
      </c>
      <c r="B36" s="21">
        <v>87</v>
      </c>
      <c r="C36" s="38" t="str">
        <f>VLOOKUP(B36,'[1]LISTADO ATM'!$A$2:$B$822,2,0)</f>
        <v xml:space="preserve">ATM Autoservicio Sarasota </v>
      </c>
      <c r="D36" s="15" t="s">
        <v>19</v>
      </c>
      <c r="E36" s="26">
        <v>3335946299</v>
      </c>
    </row>
    <row r="37" spans="1:5" ht="18" x14ac:dyDescent="0.25">
      <c r="A37" s="18" t="str">
        <f>VLOOKUP(B37,'[1]LISTADO ATM'!$A$2:$C$822,3,0)</f>
        <v>DISTRITO NACIONAL</v>
      </c>
      <c r="B37" s="21">
        <v>743</v>
      </c>
      <c r="C37" s="38" t="str">
        <f>VLOOKUP(B37,'[1]LISTADO ATM'!$A$2:$B$822,2,0)</f>
        <v xml:space="preserve">ATM Oficina Los Frailes </v>
      </c>
      <c r="D37" s="15" t="s">
        <v>19</v>
      </c>
      <c r="E37" s="26">
        <v>3335947198</v>
      </c>
    </row>
    <row r="38" spans="1:5" ht="18" x14ac:dyDescent="0.25">
      <c r="A38" s="18" t="str">
        <f>VLOOKUP(B38,'[1]LISTADO ATM'!$A$2:$C$822,3,0)</f>
        <v>NORTE</v>
      </c>
      <c r="B38" s="21">
        <v>497</v>
      </c>
      <c r="C38" s="38" t="str">
        <f>VLOOKUP(B38,'[1]LISTADO ATM'!$A$2:$B$822,2,0)</f>
        <v>ATM Ofic. El Portal ll (Santiago)</v>
      </c>
      <c r="D38" s="15" t="s">
        <v>19</v>
      </c>
      <c r="E38" s="26">
        <v>3335948282</v>
      </c>
    </row>
    <row r="39" spans="1:5" ht="18" x14ac:dyDescent="0.25">
      <c r="A39" s="18" t="str">
        <f>VLOOKUP(B39,'[1]LISTADO ATM'!$A$2:$C$822,3,0)</f>
        <v>NORTE</v>
      </c>
      <c r="B39" s="21">
        <v>985</v>
      </c>
      <c r="C39" s="38" t="str">
        <f>VLOOKUP(B39,'[1]LISTADO ATM'!$A$2:$B$822,2,0)</f>
        <v xml:space="preserve">ATM Oficina Dajabón II </v>
      </c>
      <c r="D39" s="15" t="s">
        <v>19</v>
      </c>
      <c r="E39" s="26">
        <v>3335948333</v>
      </c>
    </row>
    <row r="40" spans="1:5" ht="18" x14ac:dyDescent="0.25">
      <c r="A40" s="18" t="str">
        <f>VLOOKUP(B40,'[1]LISTADO ATM'!$A$2:$C$822,3,0)</f>
        <v>DISTRITO NACIONAL</v>
      </c>
      <c r="B40" s="21">
        <v>946</v>
      </c>
      <c r="C40" s="38" t="str">
        <f>VLOOKUP(B40,'[1]LISTADO ATM'!$A$2:$B$822,2,0)</f>
        <v xml:space="preserve">ATM Oficina Núñez de Cáceres I </v>
      </c>
      <c r="D40" s="15" t="s">
        <v>19</v>
      </c>
      <c r="E40" s="26">
        <v>3335947111</v>
      </c>
    </row>
    <row r="41" spans="1:5" ht="18" x14ac:dyDescent="0.25">
      <c r="A41" s="18" t="str">
        <f>VLOOKUP(B41,'[1]LISTADO ATM'!$A$2:$C$822,3,0)</f>
        <v>NORTE</v>
      </c>
      <c r="B41" s="21">
        <v>944</v>
      </c>
      <c r="C41" s="24" t="str">
        <f>VLOOKUP(B41,'[1]LISTADO ATM'!$A$2:$B$822,2,0)</f>
        <v xml:space="preserve">ATM UNP Mao </v>
      </c>
      <c r="D41" s="15" t="s">
        <v>19</v>
      </c>
      <c r="E41" s="26">
        <v>3335948335</v>
      </c>
    </row>
    <row r="42" spans="1:5" ht="18" x14ac:dyDescent="0.25">
      <c r="A42" s="18" t="str">
        <f>VLOOKUP(B42,'[1]LISTADO ATM'!$A$2:$C$822,3,0)</f>
        <v>ESTE</v>
      </c>
      <c r="B42" s="21">
        <v>838</v>
      </c>
      <c r="C42" s="24" t="str">
        <f>VLOOKUP(B42,'[1]LISTADO ATM'!$A$2:$B$822,2,0)</f>
        <v xml:space="preserve">ATM UNP Consuelo </v>
      </c>
      <c r="D42" s="15" t="s">
        <v>19</v>
      </c>
      <c r="E42" s="26">
        <v>3335948334</v>
      </c>
    </row>
    <row r="43" spans="1:5" ht="18" x14ac:dyDescent="0.25">
      <c r="A43" s="18" t="str">
        <f>VLOOKUP(B43,'[1]LISTADO ATM'!$A$2:$C$822,3,0)</f>
        <v>DISTRITO NACIONAL</v>
      </c>
      <c r="B43" s="21">
        <v>336</v>
      </c>
      <c r="C43" s="24" t="str">
        <f>VLOOKUP(B43,'[1]LISTADO ATM'!$A$2:$B$822,2,0)</f>
        <v>ATM Instituto Nacional de Cancer (incart)</v>
      </c>
      <c r="D43" s="15" t="s">
        <v>19</v>
      </c>
      <c r="E43" s="26">
        <v>3335947029</v>
      </c>
    </row>
    <row r="44" spans="1:5" ht="18" x14ac:dyDescent="0.25">
      <c r="A44" s="18" t="str">
        <f>VLOOKUP(B44,'[1]LISTADO ATM'!$A$2:$C$822,3,0)</f>
        <v>SUR</v>
      </c>
      <c r="B44" s="21">
        <v>880</v>
      </c>
      <c r="C44" s="24" t="str">
        <f>VLOOKUP(B44,'[1]LISTADO ATM'!$A$2:$B$822,2,0)</f>
        <v xml:space="preserve">ATM Autoservicio Barahona II </v>
      </c>
      <c r="D44" s="15" t="s">
        <v>19</v>
      </c>
      <c r="E44" s="26">
        <v>3335947792</v>
      </c>
    </row>
    <row r="45" spans="1:5" ht="18" x14ac:dyDescent="0.25">
      <c r="A45" s="18" t="str">
        <f>VLOOKUP(B45,'[1]LISTADO ATM'!$A$2:$C$822,3,0)</f>
        <v>DISTRITO NACIONAL</v>
      </c>
      <c r="B45" s="21">
        <v>169</v>
      </c>
      <c r="C45" s="24" t="str">
        <f>VLOOKUP(B45,'[1]LISTADO ATM'!$A$2:$B$822,2,0)</f>
        <v xml:space="preserve">ATM Oficina Caonabo </v>
      </c>
      <c r="D45" s="15" t="s">
        <v>19</v>
      </c>
      <c r="E45" s="26">
        <v>3335947313</v>
      </c>
    </row>
    <row r="46" spans="1:5" ht="18" x14ac:dyDescent="0.25">
      <c r="A46" s="18" t="str">
        <f>VLOOKUP(B46,'[1]LISTADO ATM'!$A$2:$C$822,3,0)</f>
        <v>DISTRITO NACIONAL</v>
      </c>
      <c r="B46" s="21">
        <v>238</v>
      </c>
      <c r="C46" s="24" t="str">
        <f>VLOOKUP(B46,'[1]LISTADO ATM'!$A$2:$B$822,2,0)</f>
        <v xml:space="preserve">ATM Multicentro La Sirena Charles de Gaulle </v>
      </c>
      <c r="D46" s="15" t="s">
        <v>19</v>
      </c>
      <c r="E46" s="26">
        <v>3335946926</v>
      </c>
    </row>
    <row r="47" spans="1:5" ht="18" x14ac:dyDescent="0.25">
      <c r="A47" s="18" t="e">
        <f>VLOOKUP(B47,'[1]LISTADO ATM'!$A$2:$C$822,3,0)</f>
        <v>#N/A</v>
      </c>
      <c r="B47" s="21"/>
      <c r="C47" s="24" t="e">
        <f>VLOOKUP(B47,'[1]LISTADO ATM'!$A$2:$B$822,2,0)</f>
        <v>#N/A</v>
      </c>
      <c r="D47" s="15" t="s">
        <v>19</v>
      </c>
      <c r="E47" s="24"/>
    </row>
    <row r="48" spans="1:5" ht="18" x14ac:dyDescent="0.25">
      <c r="A48" s="18" t="e">
        <f>VLOOKUP(B48,'[1]LISTADO ATM'!$A$2:$C$822,3,0)</f>
        <v>#N/A</v>
      </c>
      <c r="B48" s="21"/>
      <c r="C48" s="24" t="e">
        <f>VLOOKUP(B48,'[1]LISTADO ATM'!$A$2:$B$822,2,0)</f>
        <v>#N/A</v>
      </c>
      <c r="D48" s="15" t="s">
        <v>19</v>
      </c>
      <c r="E48" s="42"/>
    </row>
    <row r="49" spans="1:5" ht="18" x14ac:dyDescent="0.25">
      <c r="A49" s="18" t="e">
        <f>VLOOKUP(B49,'[1]LISTADO ATM'!$A$2:$C$822,3,0)</f>
        <v>#N/A</v>
      </c>
      <c r="B49" s="21"/>
      <c r="C49" s="24" t="e">
        <f>VLOOKUP(B49,'[1]LISTADO ATM'!$A$2:$B$822,2,0)</f>
        <v>#N/A</v>
      </c>
      <c r="D49" s="15" t="s">
        <v>19</v>
      </c>
      <c r="E49" s="42"/>
    </row>
    <row r="50" spans="1:5" ht="18.75" thickBot="1" x14ac:dyDescent="0.3">
      <c r="A50" s="3" t="s">
        <v>11</v>
      </c>
      <c r="B50" s="39">
        <f>COUNT(B35:B49)</f>
        <v>12</v>
      </c>
      <c r="C50" s="55"/>
      <c r="D50" s="56"/>
      <c r="E50" s="57"/>
    </row>
    <row r="51" spans="1:5" ht="15.75" thickBot="1" x14ac:dyDescent="0.3">
      <c r="B51" s="5"/>
      <c r="E51" s="5"/>
    </row>
    <row r="52" spans="1:5" ht="18.75" thickBot="1" x14ac:dyDescent="0.3">
      <c r="A52" s="58" t="s">
        <v>14</v>
      </c>
      <c r="B52" s="59"/>
      <c r="C52" s="59"/>
      <c r="D52" s="59"/>
      <c r="E52" s="60"/>
    </row>
    <row r="53" spans="1:5" ht="18" x14ac:dyDescent="0.25">
      <c r="A53" s="2" t="s">
        <v>5</v>
      </c>
      <c r="B53" s="11" t="s">
        <v>6</v>
      </c>
      <c r="C53" s="2" t="s">
        <v>7</v>
      </c>
      <c r="D53" s="2" t="s">
        <v>8</v>
      </c>
      <c r="E53" s="11" t="s">
        <v>9</v>
      </c>
    </row>
    <row r="54" spans="1:5" ht="18" customHeight="1" x14ac:dyDescent="0.25">
      <c r="A54" s="21" t="str">
        <f>VLOOKUP(B54,'[1]LISTADO ATM'!$A$2:$C$822,3,0)</f>
        <v>DISTRITO NACIONAL</v>
      </c>
      <c r="B54" s="35">
        <v>947</v>
      </c>
      <c r="C54" s="24" t="str">
        <f>VLOOKUP(B54,'[1]LISTADO ATM'!$A$2:$B$822,2,0)</f>
        <v xml:space="preserve">ATM Superintendencia de Bancos </v>
      </c>
      <c r="D54" s="14" t="s">
        <v>10</v>
      </c>
      <c r="E54" s="26">
        <v>3335949259</v>
      </c>
    </row>
    <row r="55" spans="1:5" ht="18" customHeight="1" x14ac:dyDescent="0.25">
      <c r="A55" s="21" t="str">
        <f>VLOOKUP(B55,'[1]LISTADO ATM'!$A$2:$C$822,3,0)</f>
        <v>SUR</v>
      </c>
      <c r="B55" s="35">
        <v>89</v>
      </c>
      <c r="C55" s="24" t="str">
        <f>VLOOKUP(B55,'[1]LISTADO ATM'!$A$2:$B$822,2,0)</f>
        <v xml:space="preserve">ATM UNP El Cercado (San Juan) </v>
      </c>
      <c r="D55" s="14" t="s">
        <v>10</v>
      </c>
      <c r="E55" s="26">
        <v>3335949642</v>
      </c>
    </row>
    <row r="56" spans="1:5" ht="18" customHeight="1" x14ac:dyDescent="0.25">
      <c r="A56" s="21" t="str">
        <f>VLOOKUP(B56,'[1]LISTADO ATM'!$A$2:$C$822,3,0)</f>
        <v>NORTE</v>
      </c>
      <c r="B56" s="35">
        <v>288</v>
      </c>
      <c r="C56" s="24" t="str">
        <f>VLOOKUP(B56,'[1]LISTADO ATM'!$A$2:$B$822,2,0)</f>
        <v xml:space="preserve">ATM Oficina Camino Real II (Puerto Plata) </v>
      </c>
      <c r="D56" s="14" t="s">
        <v>10</v>
      </c>
      <c r="E56" s="26">
        <v>3335949643</v>
      </c>
    </row>
    <row r="57" spans="1:5" ht="18" customHeight="1" x14ac:dyDescent="0.25">
      <c r="A57" s="21" t="str">
        <f>VLOOKUP(B57,'[1]LISTADO ATM'!$A$2:$C$822,3,0)</f>
        <v>NORTE</v>
      </c>
      <c r="B57" s="35">
        <v>599</v>
      </c>
      <c r="C57" s="24" t="str">
        <f>VLOOKUP(B57,'[1]LISTADO ATM'!$A$2:$B$822,2,0)</f>
        <v xml:space="preserve">ATM Oficina Plaza Internacional (Santiago) </v>
      </c>
      <c r="D57" s="14" t="s">
        <v>10</v>
      </c>
      <c r="E57" s="26">
        <v>3335949644</v>
      </c>
    </row>
    <row r="58" spans="1:5" ht="18" customHeight="1" x14ac:dyDescent="0.25">
      <c r="A58" s="21" t="str">
        <f>VLOOKUP(B58,'[1]LISTADO ATM'!$A$2:$C$822,3,0)</f>
        <v>DISTRITO NACIONAL</v>
      </c>
      <c r="B58" s="35">
        <v>955</v>
      </c>
      <c r="C58" s="24" t="str">
        <f>VLOOKUP(B58,'[1]LISTADO ATM'!$A$2:$B$822,2,0)</f>
        <v xml:space="preserve">ATM Oficina Americana Independencia II </v>
      </c>
      <c r="D58" s="14" t="s">
        <v>10</v>
      </c>
      <c r="E58" s="26" t="s">
        <v>26</v>
      </c>
    </row>
    <row r="59" spans="1:5" ht="18" customHeight="1" x14ac:dyDescent="0.25">
      <c r="A59" s="21" t="e">
        <f>VLOOKUP(B59,'[1]LISTADO ATM'!$A$2:$C$822,3,0)</f>
        <v>#N/A</v>
      </c>
      <c r="B59" s="35"/>
      <c r="C59" s="24" t="e">
        <f>VLOOKUP(B59,'[1]LISTADO ATM'!$A$2:$B$822,2,0)</f>
        <v>#N/A</v>
      </c>
      <c r="D59" s="14" t="s">
        <v>10</v>
      </c>
      <c r="E59" s="26"/>
    </row>
    <row r="60" spans="1:5" ht="18" customHeight="1" x14ac:dyDescent="0.25">
      <c r="A60" s="21" t="e">
        <f>VLOOKUP(B60,'[1]LISTADO ATM'!$A$2:$C$822,3,0)</f>
        <v>#N/A</v>
      </c>
      <c r="B60" s="35"/>
      <c r="C60" s="24" t="e">
        <f>VLOOKUP(B60,'[1]LISTADO ATM'!$A$2:$B$822,2,0)</f>
        <v>#N/A</v>
      </c>
      <c r="D60" s="14" t="s">
        <v>10</v>
      </c>
      <c r="E60" s="26"/>
    </row>
    <row r="61" spans="1:5" ht="18" customHeight="1" x14ac:dyDescent="0.25">
      <c r="A61" s="21" t="e">
        <f>VLOOKUP(B61,'[1]LISTADO ATM'!$A$2:$C$822,3,0)</f>
        <v>#N/A</v>
      </c>
      <c r="B61" s="35"/>
      <c r="C61" s="24" t="e">
        <f>VLOOKUP(B61,'[1]LISTADO ATM'!$A$2:$B$822,2,0)</f>
        <v>#N/A</v>
      </c>
      <c r="D61" s="14" t="s">
        <v>10</v>
      </c>
      <c r="E61" s="26"/>
    </row>
    <row r="62" spans="1:5" ht="18" customHeight="1" x14ac:dyDescent="0.25">
      <c r="A62" s="21" t="e">
        <f>VLOOKUP(B62,'[1]LISTADO ATM'!$A$2:$C$822,3,0)</f>
        <v>#N/A</v>
      </c>
      <c r="B62" s="35"/>
      <c r="C62" s="24" t="e">
        <f>VLOOKUP(B62,'[1]LISTADO ATM'!$A$2:$B$822,2,0)</f>
        <v>#N/A</v>
      </c>
      <c r="D62" s="14" t="s">
        <v>10</v>
      </c>
      <c r="E62" s="26"/>
    </row>
    <row r="63" spans="1:5" ht="18" customHeight="1" x14ac:dyDescent="0.25">
      <c r="A63" s="21" t="e">
        <f>VLOOKUP(B63,'[1]LISTADO ATM'!$A$2:$C$822,3,0)</f>
        <v>#N/A</v>
      </c>
      <c r="B63" s="35"/>
      <c r="C63" s="24" t="e">
        <f>VLOOKUP(B63,'[1]LISTADO ATM'!$A$2:$B$822,2,0)</f>
        <v>#N/A</v>
      </c>
      <c r="D63" s="14" t="s">
        <v>10</v>
      </c>
      <c r="E63" s="26"/>
    </row>
    <row r="64" spans="1:5" ht="18.75" thickBot="1" x14ac:dyDescent="0.3">
      <c r="A64" s="25"/>
      <c r="B64" s="39">
        <f>COUNT(B54:B63)</f>
        <v>5</v>
      </c>
      <c r="C64" s="13"/>
      <c r="D64" s="13"/>
      <c r="E64" s="13"/>
    </row>
    <row r="65" spans="1:5" ht="15.75" thickBot="1" x14ac:dyDescent="0.3">
      <c r="B65" s="5"/>
      <c r="E65" s="5"/>
    </row>
    <row r="66" spans="1:5" ht="18.75" thickBot="1" x14ac:dyDescent="0.3">
      <c r="A66" s="58" t="s">
        <v>10</v>
      </c>
      <c r="B66" s="59"/>
      <c r="C66" s="59"/>
      <c r="D66" s="59"/>
      <c r="E66" s="60"/>
    </row>
    <row r="67" spans="1:5" ht="18" x14ac:dyDescent="0.25">
      <c r="A67" s="2" t="s">
        <v>5</v>
      </c>
      <c r="B67" s="11" t="s">
        <v>6</v>
      </c>
      <c r="C67" s="2" t="s">
        <v>23</v>
      </c>
      <c r="D67" s="2" t="s">
        <v>8</v>
      </c>
      <c r="E67" s="11" t="s">
        <v>9</v>
      </c>
    </row>
    <row r="68" spans="1:5" ht="18" x14ac:dyDescent="0.25">
      <c r="A68" s="21" t="str">
        <f>VLOOKUP(B68,'[1]LISTADO ATM'!$A$2:$C$822,3,0)</f>
        <v>ESTE</v>
      </c>
      <c r="B68" s="21">
        <v>612</v>
      </c>
      <c r="C68" s="24" t="str">
        <f>VLOOKUP(B68,'[1]LISTADO ATM'!$A$2:$B$822,2,0)</f>
        <v xml:space="preserve">ATM Plaza Orense (La Romana) </v>
      </c>
      <c r="D68" s="21" t="s">
        <v>18</v>
      </c>
      <c r="E68" s="26">
        <v>3335949525</v>
      </c>
    </row>
    <row r="69" spans="1:5" ht="18" x14ac:dyDescent="0.25">
      <c r="A69" s="21" t="str">
        <f>VLOOKUP(B69,'[1]LISTADO ATM'!$A$2:$C$822,3,0)</f>
        <v>DISTRITO NACIONAL</v>
      </c>
      <c r="B69" s="21">
        <v>139</v>
      </c>
      <c r="C69" s="24" t="str">
        <f>VLOOKUP(B69,'[1]LISTADO ATM'!$A$2:$B$822,2,0)</f>
        <v xml:space="preserve">ATM Oficina Plaza Lama Zona Oriental I </v>
      </c>
      <c r="D69" s="21" t="s">
        <v>18</v>
      </c>
      <c r="E69" s="26">
        <v>3335949222</v>
      </c>
    </row>
    <row r="70" spans="1:5" ht="18" x14ac:dyDescent="0.25">
      <c r="A70" s="21" t="str">
        <f>VLOOKUP(B70,'[1]LISTADO ATM'!$A$2:$C$822,3,0)</f>
        <v>DISTRITO NACIONAL</v>
      </c>
      <c r="B70" s="21">
        <v>620</v>
      </c>
      <c r="C70" s="24" t="str">
        <f>VLOOKUP(B70,'[1]LISTADO ATM'!$A$2:$B$822,2,0)</f>
        <v xml:space="preserve">ATM Ministerio de Medio Ambiente </v>
      </c>
      <c r="D70" s="21" t="s">
        <v>18</v>
      </c>
      <c r="E70" s="26">
        <v>3335949534</v>
      </c>
    </row>
    <row r="71" spans="1:5" ht="18" x14ac:dyDescent="0.25">
      <c r="A71" s="21" t="str">
        <f>VLOOKUP(B71,'[1]LISTADO ATM'!$A$2:$C$822,3,0)</f>
        <v>SUR</v>
      </c>
      <c r="B71" s="21">
        <v>870</v>
      </c>
      <c r="C71" s="24" t="str">
        <f>VLOOKUP(B71,'[1]LISTADO ATM'!$A$2:$B$822,2,0)</f>
        <v xml:space="preserve">ATM Willbes Dominicana (Barahona) </v>
      </c>
      <c r="D71" s="21" t="s">
        <v>18</v>
      </c>
      <c r="E71" s="26">
        <v>3335949646</v>
      </c>
    </row>
    <row r="72" spans="1:5" ht="18" x14ac:dyDescent="0.25">
      <c r="A72" s="21" t="e">
        <f>VLOOKUP(B72,'[1]LISTADO ATM'!$A$2:$C$822,3,0)</f>
        <v>#N/A</v>
      </c>
      <c r="B72" s="21"/>
      <c r="C72" s="24" t="e">
        <f>VLOOKUP(B72,'[1]LISTADO ATM'!$A$2:$B$822,2,0)</f>
        <v>#N/A</v>
      </c>
      <c r="D72" s="21" t="s">
        <v>18</v>
      </c>
      <c r="E72" s="26"/>
    </row>
    <row r="73" spans="1:5" ht="18" x14ac:dyDescent="0.25">
      <c r="A73" s="21" t="e">
        <f>VLOOKUP(B73,'[1]LISTADO ATM'!$A$2:$C$822,3,0)</f>
        <v>#N/A</v>
      </c>
      <c r="B73" s="21"/>
      <c r="C73" s="24" t="e">
        <f>VLOOKUP(B73,'[1]LISTADO ATM'!$A$2:$B$822,2,0)</f>
        <v>#N/A</v>
      </c>
      <c r="D73" s="21" t="s">
        <v>18</v>
      </c>
      <c r="E73" s="26"/>
    </row>
    <row r="74" spans="1:5" ht="18" x14ac:dyDescent="0.25">
      <c r="A74" s="21" t="e">
        <f>VLOOKUP(B74,'[1]LISTADO ATM'!$A$2:$C$822,3,0)</f>
        <v>#N/A</v>
      </c>
      <c r="B74" s="21"/>
      <c r="C74" s="24" t="e">
        <f>VLOOKUP(B74,'[1]LISTADO ATM'!$A$2:$B$822,2,0)</f>
        <v>#N/A</v>
      </c>
      <c r="D74" s="21" t="s">
        <v>18</v>
      </c>
      <c r="E74" s="26"/>
    </row>
    <row r="75" spans="1:5" ht="18.75" thickBot="1" x14ac:dyDescent="0.3">
      <c r="A75" s="25" t="s">
        <v>11</v>
      </c>
      <c r="B75" s="39">
        <f>COUNT(B68:B74)</f>
        <v>4</v>
      </c>
      <c r="C75" s="13"/>
      <c r="D75" s="13"/>
      <c r="E75" s="13"/>
    </row>
    <row r="76" spans="1:5" ht="15.75" thickBot="1" x14ac:dyDescent="0.3">
      <c r="B76" s="5"/>
      <c r="E76" s="5"/>
    </row>
    <row r="77" spans="1:5" ht="18" x14ac:dyDescent="0.25">
      <c r="A77" s="65" t="s">
        <v>13</v>
      </c>
      <c r="B77" s="66"/>
      <c r="C77" s="66"/>
      <c r="D77" s="66"/>
      <c r="E77" s="67"/>
    </row>
    <row r="78" spans="1:5" ht="18" x14ac:dyDescent="0.25">
      <c r="A78" s="2" t="s">
        <v>5</v>
      </c>
      <c r="B78" s="11" t="s">
        <v>6</v>
      </c>
      <c r="C78" s="4" t="s">
        <v>7</v>
      </c>
      <c r="D78" s="17" t="s">
        <v>8</v>
      </c>
      <c r="E78" s="11" t="s">
        <v>9</v>
      </c>
    </row>
    <row r="79" spans="1:5" ht="18" x14ac:dyDescent="0.25">
      <c r="A79" s="18" t="str">
        <f>VLOOKUP(B79,'[1]LISTADO ATM'!$A$2:$C$822,3,0)</f>
        <v>DISTRITO NACIONAL</v>
      </c>
      <c r="B79" s="21">
        <v>980</v>
      </c>
      <c r="C79" s="24" t="str">
        <f>VLOOKUP(B79,'[1]LISTADO ATM'!$A$2:$B$822,2,0)</f>
        <v xml:space="preserve">ATM Oficina Bella Vista Mall II </v>
      </c>
      <c r="D79" s="36" t="s">
        <v>21</v>
      </c>
      <c r="E79" s="26">
        <v>3335947094</v>
      </c>
    </row>
    <row r="80" spans="1:5" ht="18" x14ac:dyDescent="0.25">
      <c r="A80" s="18" t="str">
        <f>VLOOKUP(B80,'[1]LISTADO ATM'!$A$2:$C$822,3,0)</f>
        <v>NORTE</v>
      </c>
      <c r="B80" s="21">
        <v>304</v>
      </c>
      <c r="C80" s="24" t="str">
        <f>VLOOKUP(B80,'[1]LISTADO ATM'!$A$2:$B$822,2,0)</f>
        <v xml:space="preserve">ATM Multicentro La Sirena Estrella Sadhala </v>
      </c>
      <c r="D80" s="36" t="s">
        <v>21</v>
      </c>
      <c r="E80" s="26">
        <v>3335949577</v>
      </c>
    </row>
    <row r="81" spans="1:5" ht="18" x14ac:dyDescent="0.25">
      <c r="A81" s="18" t="str">
        <f>VLOOKUP(B81,'[1]LISTADO ATM'!$A$2:$C$822,3,0)</f>
        <v>SUR</v>
      </c>
      <c r="B81" s="21">
        <v>829</v>
      </c>
      <c r="C81" s="24" t="str">
        <f>VLOOKUP(B81,'[1]LISTADO ATM'!$A$2:$B$822,2,0)</f>
        <v xml:space="preserve">ATM UNP Multicentro Sirena Baní </v>
      </c>
      <c r="D81" s="36" t="s">
        <v>21</v>
      </c>
      <c r="E81" s="26">
        <v>3335949611</v>
      </c>
    </row>
    <row r="82" spans="1:5" ht="18" x14ac:dyDescent="0.25">
      <c r="A82" s="18" t="str">
        <f>VLOOKUP(B82,'[1]LISTADO ATM'!$A$2:$C$822,3,0)</f>
        <v>ESTE</v>
      </c>
      <c r="B82" s="21">
        <v>158</v>
      </c>
      <c r="C82" s="24" t="str">
        <f>VLOOKUP(B82,'[1]LISTADO ATM'!$A$2:$B$822,2,0)</f>
        <v xml:space="preserve">ATM Oficina Romana Norte </v>
      </c>
      <c r="D82" s="36" t="s">
        <v>21</v>
      </c>
      <c r="E82" s="26">
        <v>3335949616</v>
      </c>
    </row>
    <row r="83" spans="1:5" ht="18" x14ac:dyDescent="0.25">
      <c r="A83" s="18" t="str">
        <f>VLOOKUP(B83,'[1]LISTADO ATM'!$A$2:$C$822,3,0)</f>
        <v>DISTRITO NACIONAL</v>
      </c>
      <c r="B83" s="21">
        <v>410</v>
      </c>
      <c r="C83" s="24" t="str">
        <f>VLOOKUP(B83,'[1]LISTADO ATM'!$A$2:$B$822,2,0)</f>
        <v xml:space="preserve">ATM Oficina Las Palmas de Herrera II </v>
      </c>
      <c r="D83" s="36" t="s">
        <v>21</v>
      </c>
      <c r="E83" s="26">
        <v>3335949621</v>
      </c>
    </row>
    <row r="84" spans="1:5" ht="18" x14ac:dyDescent="0.25">
      <c r="A84" s="18" t="str">
        <f>VLOOKUP(B84,'[1]LISTADO ATM'!$A$2:$C$822,3,0)</f>
        <v>DISTRITO NACIONAL</v>
      </c>
      <c r="B84" s="21">
        <v>39</v>
      </c>
      <c r="C84" s="24" t="str">
        <f>VLOOKUP(B84,'[1]LISTADO ATM'!$A$2:$B$822,2,0)</f>
        <v xml:space="preserve">ATM Oficina Ovando </v>
      </c>
      <c r="D84" s="37" t="s">
        <v>24</v>
      </c>
      <c r="E84" s="26">
        <v>3335949608</v>
      </c>
    </row>
    <row r="85" spans="1:5" ht="18" x14ac:dyDescent="0.25">
      <c r="A85" s="18" t="str">
        <f>VLOOKUP(B85,'[1]LISTADO ATM'!$A$2:$C$822,3,0)</f>
        <v>DISTRITO NACIONAL</v>
      </c>
      <c r="B85" s="21">
        <v>701</v>
      </c>
      <c r="C85" s="24" t="str">
        <f>VLOOKUP(B85,'[1]LISTADO ATM'!$A$2:$B$822,2,0)</f>
        <v>ATM Autoservicio Los Alcarrizos</v>
      </c>
      <c r="D85" s="37" t="s">
        <v>24</v>
      </c>
      <c r="E85" s="26">
        <v>3335949614</v>
      </c>
    </row>
    <row r="86" spans="1:5" ht="18" x14ac:dyDescent="0.25">
      <c r="A86" s="18" t="e">
        <f>VLOOKUP(B86,'[1]LISTADO ATM'!$A$2:$C$822,3,0)</f>
        <v>#N/A</v>
      </c>
      <c r="B86" s="21"/>
      <c r="C86" s="24" t="e">
        <f>VLOOKUP(B86,'[1]LISTADO ATM'!$A$2:$B$822,2,0)</f>
        <v>#N/A</v>
      </c>
      <c r="D86" s="36"/>
      <c r="E86" s="26"/>
    </row>
    <row r="87" spans="1:5" ht="18" x14ac:dyDescent="0.25">
      <c r="A87" s="18" t="e">
        <f>VLOOKUP(B87,'[1]LISTADO ATM'!$A$2:$C$822,3,0)</f>
        <v>#N/A</v>
      </c>
      <c r="B87" s="21"/>
      <c r="C87" s="24" t="e">
        <f>VLOOKUP(B87,'[1]LISTADO ATM'!$A$2:$B$822,2,0)</f>
        <v>#N/A</v>
      </c>
      <c r="D87" s="36"/>
      <c r="E87" s="26"/>
    </row>
    <row r="88" spans="1:5" ht="18" x14ac:dyDescent="0.25">
      <c r="A88" s="18" t="e">
        <f>VLOOKUP(B88,'[1]LISTADO ATM'!$A$2:$C$822,3,0)</f>
        <v>#N/A</v>
      </c>
      <c r="B88" s="21"/>
      <c r="C88" s="24" t="e">
        <f>VLOOKUP(B88,'[1]LISTADO ATM'!$A$2:$B$822,2,0)</f>
        <v>#N/A</v>
      </c>
      <c r="D88" s="36"/>
      <c r="E88" s="26"/>
    </row>
    <row r="89" spans="1:5" ht="18" x14ac:dyDescent="0.25">
      <c r="A89" s="18" t="e">
        <f>VLOOKUP(B89,'[1]LISTADO ATM'!$A$2:$C$822,3,0)</f>
        <v>#N/A</v>
      </c>
      <c r="B89" s="21"/>
      <c r="C89" s="24" t="e">
        <f>VLOOKUP(B89,'[1]LISTADO ATM'!$A$2:$B$822,2,0)</f>
        <v>#N/A</v>
      </c>
      <c r="D89" s="36"/>
      <c r="E89" s="26"/>
    </row>
    <row r="90" spans="1:5" ht="18" x14ac:dyDescent="0.25">
      <c r="A90" s="18" t="e">
        <f>VLOOKUP(B90,'[1]LISTADO ATM'!$A$2:$C$822,3,0)</f>
        <v>#N/A</v>
      </c>
      <c r="B90" s="21"/>
      <c r="C90" s="24" t="e">
        <f>VLOOKUP(B90,'[1]LISTADO ATM'!$A$2:$B$822,2,0)</f>
        <v>#N/A</v>
      </c>
      <c r="D90" s="36"/>
      <c r="E90" s="26"/>
    </row>
    <row r="91" spans="1:5" ht="18.75" thickBot="1" x14ac:dyDescent="0.3">
      <c r="A91" s="25" t="s">
        <v>11</v>
      </c>
      <c r="B91" s="39">
        <f>COUNT(B79:B90)</f>
        <v>7</v>
      </c>
      <c r="C91" s="13"/>
      <c r="D91" s="16"/>
      <c r="E91" s="16"/>
    </row>
    <row r="92" spans="1:5" ht="15.75" thickBot="1" x14ac:dyDescent="0.3">
      <c r="B92" s="5"/>
      <c r="E92" s="5"/>
    </row>
    <row r="93" spans="1:5" ht="18.75" thickBot="1" x14ac:dyDescent="0.3">
      <c r="A93" s="63" t="s">
        <v>12</v>
      </c>
      <c r="B93" s="64"/>
      <c r="C93" t="s">
        <v>17</v>
      </c>
      <c r="D93" s="5"/>
      <c r="E93" s="5"/>
    </row>
    <row r="94" spans="1:5" ht="18.75" thickBot="1" x14ac:dyDescent="0.3">
      <c r="A94" s="32">
        <f>+B64+B75+B91</f>
        <v>16</v>
      </c>
      <c r="B94" s="43"/>
    </row>
    <row r="95" spans="1:5" ht="15.75" thickBot="1" x14ac:dyDescent="0.3">
      <c r="B95" s="5"/>
      <c r="E95" s="5"/>
    </row>
    <row r="96" spans="1:5" ht="18.75" thickBot="1" x14ac:dyDescent="0.3">
      <c r="A96" s="58" t="s">
        <v>15</v>
      </c>
      <c r="B96" s="59"/>
      <c r="C96" s="59"/>
      <c r="D96" s="59"/>
      <c r="E96" s="60"/>
    </row>
    <row r="97" spans="1:5" ht="18" x14ac:dyDescent="0.25">
      <c r="A97" s="6" t="s">
        <v>5</v>
      </c>
      <c r="B97" s="11" t="s">
        <v>6</v>
      </c>
      <c r="C97" s="4" t="s">
        <v>7</v>
      </c>
      <c r="D97" s="61" t="s">
        <v>8</v>
      </c>
      <c r="E97" s="62"/>
    </row>
    <row r="98" spans="1:5" ht="18" x14ac:dyDescent="0.25">
      <c r="A98" s="21" t="str">
        <f>VLOOKUP(B98,'[1]LISTADO ATM'!$A$2:$C$822,3,0)</f>
        <v>DISTRITO NACIONAL</v>
      </c>
      <c r="B98" s="35">
        <v>573</v>
      </c>
      <c r="C98" s="21" t="str">
        <f>VLOOKUP(B98,'[1]LISTADO ATM'!$A$2:$B$822,2,0)</f>
        <v xml:space="preserve">ATM IDSS </v>
      </c>
      <c r="D98" s="44" t="s">
        <v>22</v>
      </c>
      <c r="E98" s="45"/>
    </row>
    <row r="99" spans="1:5" ht="18" x14ac:dyDescent="0.25">
      <c r="A99" s="21" t="str">
        <f>VLOOKUP(B99,'[1]LISTADO ATM'!$A$2:$C$822,3,0)</f>
        <v>SUR</v>
      </c>
      <c r="B99" s="35">
        <v>182</v>
      </c>
      <c r="C99" s="21" t="str">
        <f>VLOOKUP(B99,'[1]LISTADO ATM'!$A$2:$B$822,2,0)</f>
        <v xml:space="preserve">ATM Barahona Comb </v>
      </c>
      <c r="D99" s="44" t="s">
        <v>22</v>
      </c>
      <c r="E99" s="45"/>
    </row>
    <row r="100" spans="1:5" ht="18" x14ac:dyDescent="0.25">
      <c r="A100" s="21" t="str">
        <f>VLOOKUP(B100,'[1]LISTADO ATM'!$A$2:$C$822,3,0)</f>
        <v>ESTE</v>
      </c>
      <c r="B100" s="35">
        <v>293</v>
      </c>
      <c r="C100" s="21" t="str">
        <f>VLOOKUP(B100,'[1]LISTADO ATM'!$A$2:$B$822,2,0)</f>
        <v xml:space="preserve">ATM S/M Nueva Visión (San Pedro) </v>
      </c>
      <c r="D100" s="44" t="s">
        <v>25</v>
      </c>
      <c r="E100" s="45"/>
    </row>
    <row r="101" spans="1:5" ht="18" x14ac:dyDescent="0.25">
      <c r="A101" s="21" t="str">
        <f>VLOOKUP(B101,'[1]LISTADO ATM'!$A$2:$C$822,3,0)</f>
        <v>DISTRITO NACIONAL</v>
      </c>
      <c r="B101" s="35">
        <v>709</v>
      </c>
      <c r="C101" s="21" t="str">
        <f>VLOOKUP(B101,'[1]LISTADO ATM'!$A$2:$B$822,2,0)</f>
        <v xml:space="preserve">ATM Seguros Maestro SEMMA  </v>
      </c>
      <c r="D101" s="44" t="s">
        <v>25</v>
      </c>
      <c r="E101" s="45"/>
    </row>
    <row r="102" spans="1:5" ht="18" x14ac:dyDescent="0.25">
      <c r="A102" s="21" t="str">
        <f>VLOOKUP(B102,'[1]LISTADO ATM'!$A$2:$C$822,3,0)</f>
        <v>DISTRITO NACIONAL</v>
      </c>
      <c r="B102" s="35">
        <v>815</v>
      </c>
      <c r="C102" s="21" t="str">
        <f>VLOOKUP(B102,'[1]LISTADO ATM'!$A$2:$B$822,2,0)</f>
        <v xml:space="preserve">ATM Oficina Atalaya del Mar </v>
      </c>
      <c r="D102" s="44" t="s">
        <v>22</v>
      </c>
      <c r="E102" s="45"/>
    </row>
    <row r="103" spans="1:5" ht="18" x14ac:dyDescent="0.25">
      <c r="A103" s="21" t="str">
        <f>VLOOKUP(B103,'[1]LISTADO ATM'!$A$2:$C$822,3,0)</f>
        <v>DISTRITO NACIONAL</v>
      </c>
      <c r="B103" s="35">
        <v>578</v>
      </c>
      <c r="C103" s="21" t="str">
        <f>VLOOKUP(B103,'[1]LISTADO ATM'!$A$2:$B$822,2,0)</f>
        <v xml:space="preserve">ATM Procuraduría General de la República </v>
      </c>
      <c r="D103" s="44" t="s">
        <v>25</v>
      </c>
      <c r="E103" s="45"/>
    </row>
    <row r="104" spans="1:5" ht="18" x14ac:dyDescent="0.25">
      <c r="A104" s="21" t="str">
        <f>VLOOKUP(B104,'[1]LISTADO ATM'!$A$2:$C$822,3,0)</f>
        <v>ESTE</v>
      </c>
      <c r="B104" s="35">
        <v>673</v>
      </c>
      <c r="C104" s="21" t="str">
        <f>VLOOKUP(B104,'[1]LISTADO ATM'!$A$2:$B$822,2,0)</f>
        <v>ATM Clínica Dr. Cruz Jiminián</v>
      </c>
      <c r="D104" s="44" t="s">
        <v>25</v>
      </c>
      <c r="E104" s="45"/>
    </row>
    <row r="105" spans="1:5" ht="18" x14ac:dyDescent="0.25">
      <c r="A105" s="21" t="str">
        <f>VLOOKUP(B105,'[1]LISTADO ATM'!$A$2:$C$822,3,0)</f>
        <v>DISTRITO NACIONAL</v>
      </c>
      <c r="B105" s="35">
        <v>974</v>
      </c>
      <c r="C105" s="21" t="str">
        <f>VLOOKUP(B105,'[1]LISTADO ATM'!$A$2:$B$822,2,0)</f>
        <v xml:space="preserve">ATM S/M Nacional Ave. Lope de Vega </v>
      </c>
      <c r="D105" s="44" t="s">
        <v>22</v>
      </c>
      <c r="E105" s="45"/>
    </row>
    <row r="106" spans="1:5" ht="18" x14ac:dyDescent="0.25">
      <c r="A106" s="21" t="e">
        <f>VLOOKUP(B106,'[1]LISTADO ATM'!$A$2:$C$822,3,0)</f>
        <v>#N/A</v>
      </c>
      <c r="B106" s="35"/>
      <c r="C106" s="21" t="e">
        <f>VLOOKUP(B106,'[1]LISTADO ATM'!$A$2:$B$822,2,0)</f>
        <v>#N/A</v>
      </c>
      <c r="D106" s="44" t="s">
        <v>22</v>
      </c>
      <c r="E106" s="45"/>
    </row>
    <row r="107" spans="1:5" ht="18" x14ac:dyDescent="0.25">
      <c r="A107" s="21" t="e">
        <f>VLOOKUP(B107,'[1]LISTADO ATM'!$A$2:$C$822,3,0)</f>
        <v>#N/A</v>
      </c>
      <c r="B107" s="35"/>
      <c r="C107" s="21" t="e">
        <f>VLOOKUP(B107,'[1]LISTADO ATM'!$A$2:$B$822,2,0)</f>
        <v>#N/A</v>
      </c>
      <c r="D107" s="44" t="s">
        <v>22</v>
      </c>
      <c r="E107" s="45"/>
    </row>
    <row r="108" spans="1:5" ht="18" x14ac:dyDescent="0.25">
      <c r="A108" s="21" t="e">
        <f>VLOOKUP(B108,'[1]LISTADO ATM'!$A$2:$C$822,3,0)</f>
        <v>#N/A</v>
      </c>
      <c r="B108" s="35"/>
      <c r="C108" s="21" t="e">
        <f>VLOOKUP(B108,'[1]LISTADO ATM'!$A$2:$B$822,2,0)</f>
        <v>#N/A</v>
      </c>
      <c r="D108" s="44" t="s">
        <v>25</v>
      </c>
      <c r="E108" s="45"/>
    </row>
    <row r="109" spans="1:5" ht="18.75" customHeight="1" x14ac:dyDescent="0.25">
      <c r="A109" s="21" t="e">
        <f>VLOOKUP(B109,'[1]LISTADO ATM'!$A$2:$C$822,3,0)</f>
        <v>#N/A</v>
      </c>
      <c r="B109" s="35"/>
      <c r="C109" s="21" t="e">
        <f>VLOOKUP(B109,'[1]LISTADO ATM'!$A$2:$B$822,2,0)</f>
        <v>#N/A</v>
      </c>
      <c r="D109" s="40"/>
      <c r="E109" s="41"/>
    </row>
    <row r="110" spans="1:5" ht="18" x14ac:dyDescent="0.25">
      <c r="A110" s="21" t="e">
        <f>VLOOKUP(B110,'[1]LISTADO ATM'!$A$2:$C$822,3,0)</f>
        <v>#N/A</v>
      </c>
      <c r="B110" s="35"/>
      <c r="C110" s="21" t="e">
        <f>VLOOKUP(B110,'[1]LISTADO ATM'!$A$2:$B$822,2,0)</f>
        <v>#N/A</v>
      </c>
      <c r="D110" s="40"/>
      <c r="E110" s="41"/>
    </row>
    <row r="111" spans="1:5" ht="18" x14ac:dyDescent="0.25">
      <c r="A111" s="21" t="e">
        <f>VLOOKUP(B111,'[1]LISTADO ATM'!$A$2:$C$822,3,0)</f>
        <v>#N/A</v>
      </c>
      <c r="B111" s="35"/>
      <c r="C111" s="21" t="e">
        <f>VLOOKUP(B111,'[1]LISTADO ATM'!$A$2:$B$822,2,0)</f>
        <v>#N/A</v>
      </c>
      <c r="D111" s="40"/>
      <c r="E111" s="41"/>
    </row>
    <row r="112" spans="1:5" ht="18" x14ac:dyDescent="0.25">
      <c r="A112" s="21" t="e">
        <f>VLOOKUP(B112,'[1]LISTADO ATM'!$A$2:$C$822,3,0)</f>
        <v>#N/A</v>
      </c>
      <c r="B112" s="35"/>
      <c r="C112" s="21" t="e">
        <f>VLOOKUP(B112,'[1]LISTADO ATM'!$A$2:$B$822,2,0)</f>
        <v>#N/A</v>
      </c>
      <c r="D112" s="40"/>
      <c r="E112" s="41"/>
    </row>
    <row r="113" spans="1:5" ht="18.75" thickBot="1" x14ac:dyDescent="0.3">
      <c r="A113" s="25" t="s">
        <v>11</v>
      </c>
      <c r="B113" s="39">
        <f>COUNT(B98:B112)</f>
        <v>8</v>
      </c>
      <c r="C113" s="22"/>
      <c r="D113" s="22"/>
      <c r="E113" s="23"/>
    </row>
  </sheetData>
  <autoFilter ref="A78:E78">
    <sortState ref="A75:E86">
      <sortCondition ref="D74"/>
    </sortState>
  </autoFilter>
  <mergeCells count="23">
    <mergeCell ref="D108:E108"/>
    <mergeCell ref="D102:E102"/>
    <mergeCell ref="C50:E50"/>
    <mergeCell ref="A52:E52"/>
    <mergeCell ref="D97:E97"/>
    <mergeCell ref="A96:E96"/>
    <mergeCell ref="A93:B93"/>
    <mergeCell ref="A77:E77"/>
    <mergeCell ref="A66:E66"/>
    <mergeCell ref="D99:E99"/>
    <mergeCell ref="D100:E100"/>
    <mergeCell ref="D106:E106"/>
    <mergeCell ref="D101:E101"/>
    <mergeCell ref="D107:E107"/>
    <mergeCell ref="D104:E104"/>
    <mergeCell ref="D105:E105"/>
    <mergeCell ref="D103:E103"/>
    <mergeCell ref="A1:E1"/>
    <mergeCell ref="A2:E2"/>
    <mergeCell ref="A7:E7"/>
    <mergeCell ref="C31:E31"/>
    <mergeCell ref="A33:E33"/>
    <mergeCell ref="D98:E98"/>
  </mergeCells>
  <phoneticPr fontId="11" type="noConversion"/>
  <conditionalFormatting sqref="B25">
    <cfRule type="duplicateValues" dxfId="82" priority="15"/>
  </conditionalFormatting>
  <conditionalFormatting sqref="B46">
    <cfRule type="duplicateValues" dxfId="81" priority="14"/>
  </conditionalFormatting>
  <conditionalFormatting sqref="B81">
    <cfRule type="duplicateValues" dxfId="80" priority="13"/>
  </conditionalFormatting>
  <conditionalFormatting sqref="B83">
    <cfRule type="duplicateValues" dxfId="79" priority="12"/>
  </conditionalFormatting>
  <conditionalFormatting sqref="B84">
    <cfRule type="duplicateValues" dxfId="78" priority="11"/>
  </conditionalFormatting>
  <conditionalFormatting sqref="B91:B1048576 B1:B81 B83:B84">
    <cfRule type="duplicateValues" dxfId="77" priority="10"/>
  </conditionalFormatting>
  <conditionalFormatting sqref="B84:B90">
    <cfRule type="duplicateValues" dxfId="76" priority="9"/>
  </conditionalFormatting>
  <conditionalFormatting sqref="B84:B90">
    <cfRule type="duplicateValues" dxfId="75" priority="8"/>
  </conditionalFormatting>
  <conditionalFormatting sqref="E101:E103 E83:E99 E1:E81 E106:E1048576">
    <cfRule type="duplicateValues" dxfId="74" priority="7"/>
  </conditionalFormatting>
  <conditionalFormatting sqref="B91:B1048576 B1:B80">
    <cfRule type="duplicateValues" dxfId="73" priority="1818"/>
  </conditionalFormatting>
  <conditionalFormatting sqref="B82">
    <cfRule type="duplicateValues" dxfId="72" priority="6"/>
  </conditionalFormatting>
  <conditionalFormatting sqref="B82">
    <cfRule type="duplicateValues" dxfId="71" priority="5"/>
  </conditionalFormatting>
  <conditionalFormatting sqref="E82">
    <cfRule type="duplicateValues" dxfId="70" priority="4"/>
  </conditionalFormatting>
  <conditionalFormatting sqref="E100">
    <cfRule type="duplicateValues" dxfId="69" priority="3"/>
  </conditionalFormatting>
  <conditionalFormatting sqref="E104">
    <cfRule type="duplicateValues" dxfId="68" priority="2"/>
  </conditionalFormatting>
  <conditionalFormatting sqref="E105">
    <cfRule type="duplicateValues" dxfId="6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573 870 182 293 709 815 578 673 974                                                     </v>
      </c>
    </row>
    <row r="3" spans="2:5" ht="18.75" thickBot="1" x14ac:dyDescent="0.3">
      <c r="B3" s="35">
        <v>870</v>
      </c>
      <c r="C3" s="28" t="s">
        <v>17</v>
      </c>
    </row>
    <row r="4" spans="2:5" ht="18.75" thickBot="1" x14ac:dyDescent="0.3">
      <c r="B4" s="35">
        <v>182</v>
      </c>
      <c r="C4" s="28" t="s">
        <v>17</v>
      </c>
    </row>
    <row r="5" spans="2:5" ht="18.75" thickBot="1" x14ac:dyDescent="0.3">
      <c r="B5" s="35">
        <v>293</v>
      </c>
      <c r="C5" s="28" t="s">
        <v>17</v>
      </c>
    </row>
    <row r="6" spans="2:5" ht="18.75" thickBot="1" x14ac:dyDescent="0.3">
      <c r="B6" s="35">
        <v>709</v>
      </c>
      <c r="C6" s="28" t="s">
        <v>17</v>
      </c>
    </row>
    <row r="7" spans="2:5" ht="18.75" thickBot="1" x14ac:dyDescent="0.3">
      <c r="B7" s="35">
        <v>815</v>
      </c>
      <c r="C7" s="28" t="s">
        <v>17</v>
      </c>
    </row>
    <row r="8" spans="2:5" ht="18.75" thickBot="1" x14ac:dyDescent="0.3">
      <c r="B8" s="35">
        <v>578</v>
      </c>
      <c r="C8" s="28" t="s">
        <v>17</v>
      </c>
    </row>
    <row r="9" spans="2:5" ht="18.75" thickBot="1" x14ac:dyDescent="0.3">
      <c r="B9" s="35">
        <v>673</v>
      </c>
      <c r="C9" s="28" t="s">
        <v>17</v>
      </c>
    </row>
    <row r="10" spans="2:5" ht="18.75" thickBot="1" x14ac:dyDescent="0.3">
      <c r="B10" s="35">
        <v>974</v>
      </c>
      <c r="C10" s="28" t="s">
        <v>17</v>
      </c>
    </row>
    <row r="11" spans="2:5" ht="18.75" thickBot="1" x14ac:dyDescent="0.3">
      <c r="B11" s="35"/>
      <c r="C11" s="28" t="s">
        <v>17</v>
      </c>
    </row>
    <row r="12" spans="2:5" ht="18.75" thickBot="1" x14ac:dyDescent="0.3">
      <c r="B12" s="35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6" priority="1813"/>
  </conditionalFormatting>
  <conditionalFormatting sqref="B43:B68">
    <cfRule type="duplicateValues" dxfId="65" priority="1811"/>
  </conditionalFormatting>
  <conditionalFormatting sqref="B42">
    <cfRule type="duplicateValues" dxfId="64" priority="572"/>
  </conditionalFormatting>
  <conditionalFormatting sqref="B42">
    <cfRule type="duplicateValues" dxfId="63" priority="570"/>
    <cfRule type="duplicateValues" dxfId="62" priority="571"/>
  </conditionalFormatting>
  <conditionalFormatting sqref="B42">
    <cfRule type="duplicateValues" dxfId="61" priority="573"/>
    <cfRule type="duplicateValues" dxfId="60" priority="574"/>
  </conditionalFormatting>
  <conditionalFormatting sqref="B42">
    <cfRule type="duplicateValues" dxfId="59" priority="575"/>
  </conditionalFormatting>
  <conditionalFormatting sqref="B42">
    <cfRule type="duplicateValues" dxfId="58" priority="576"/>
    <cfRule type="duplicateValues" dxfId="57" priority="577"/>
    <cfRule type="duplicateValues" dxfId="56" priority="578"/>
  </conditionalFormatting>
  <conditionalFormatting sqref="B34:B41">
    <cfRule type="duplicateValues" dxfId="55" priority="548"/>
  </conditionalFormatting>
  <conditionalFormatting sqref="B34:B41">
    <cfRule type="duplicateValues" dxfId="54" priority="545"/>
    <cfRule type="duplicateValues" dxfId="53" priority="546"/>
    <cfRule type="duplicateValues" dxfId="52" priority="547"/>
  </conditionalFormatting>
  <conditionalFormatting sqref="B34:B41">
    <cfRule type="duplicateValues" dxfId="51" priority="549"/>
    <cfRule type="duplicateValues" dxfId="50" priority="550"/>
  </conditionalFormatting>
  <conditionalFormatting sqref="B34:B41">
    <cfRule type="duplicateValues" dxfId="49" priority="551"/>
    <cfRule type="duplicateValues" dxfId="48" priority="552"/>
    <cfRule type="duplicateValues" dxfId="47" priority="553"/>
  </conditionalFormatting>
  <conditionalFormatting sqref="B24:B33">
    <cfRule type="duplicateValues" dxfId="46" priority="157"/>
  </conditionalFormatting>
  <conditionalFormatting sqref="B24:B33">
    <cfRule type="duplicateValues" dxfId="45" priority="156"/>
  </conditionalFormatting>
  <conditionalFormatting sqref="B24:B33">
    <cfRule type="duplicateValues" dxfId="44" priority="155"/>
  </conditionalFormatting>
  <conditionalFormatting sqref="B24:B33">
    <cfRule type="duplicateValues" dxfId="43" priority="153"/>
    <cfRule type="duplicateValues" dxfId="42" priority="154"/>
  </conditionalFormatting>
  <conditionalFormatting sqref="B24:B33">
    <cfRule type="duplicateValues" dxfId="41" priority="150"/>
    <cfRule type="duplicateValues" dxfId="40" priority="151"/>
    <cfRule type="duplicateValues" dxfId="39" priority="152"/>
  </conditionalFormatting>
  <conditionalFormatting sqref="B24:B33">
    <cfRule type="duplicateValues" dxfId="38" priority="146"/>
    <cfRule type="duplicateValues" dxfId="37" priority="147"/>
    <cfRule type="duplicateValues" dxfId="36" priority="148"/>
    <cfRule type="duplicateValues" dxfId="35" priority="149"/>
  </conditionalFormatting>
  <conditionalFormatting sqref="B24:B33">
    <cfRule type="duplicateValues" dxfId="34" priority="144"/>
    <cfRule type="duplicateValues" dxfId="33" priority="145"/>
  </conditionalFormatting>
  <conditionalFormatting sqref="B24:B33">
    <cfRule type="duplicateValues" dxfId="32" priority="141"/>
    <cfRule type="duplicateValues" dxfId="31" priority="142"/>
    <cfRule type="duplicateValues" dxfId="30" priority="143"/>
  </conditionalFormatting>
  <conditionalFormatting sqref="B24:B33">
    <cfRule type="duplicateValues" dxfId="29" priority="140"/>
  </conditionalFormatting>
  <conditionalFormatting sqref="B24:B33">
    <cfRule type="duplicateValues" dxfId="28" priority="136"/>
    <cfRule type="duplicateValues" dxfId="27" priority="137"/>
    <cfRule type="duplicateValues" dxfId="26" priority="138"/>
    <cfRule type="duplicateValues" dxfId="25" priority="139"/>
  </conditionalFormatting>
  <conditionalFormatting sqref="B24:B33">
    <cfRule type="duplicateValues" dxfId="24" priority="124"/>
    <cfRule type="duplicateValues" dxfId="23" priority="125"/>
  </conditionalFormatting>
  <conditionalFormatting sqref="B24:B33">
    <cfRule type="duplicateValues" dxfId="22" priority="121"/>
    <cfRule type="duplicateValues" dxfId="21" priority="122"/>
    <cfRule type="duplicateValues" dxfId="20" priority="123"/>
  </conditionalFormatting>
  <conditionalFormatting sqref="B24:B33">
    <cfRule type="duplicateValues" dxfId="19" priority="120"/>
  </conditionalFormatting>
  <conditionalFormatting sqref="B24:B33">
    <cfRule type="duplicateValues" dxfId="18" priority="116"/>
    <cfRule type="duplicateValues" dxfId="17" priority="117"/>
    <cfRule type="duplicateValues" dxfId="16" priority="118"/>
    <cfRule type="duplicateValues" dxfId="15" priority="119"/>
  </conditionalFormatting>
  <conditionalFormatting sqref="B22:B23">
    <cfRule type="duplicateValues" dxfId="14" priority="115"/>
  </conditionalFormatting>
  <conditionalFormatting sqref="B17:B21">
    <cfRule type="duplicateValues" dxfId="13" priority="99"/>
  </conditionalFormatting>
  <conditionalFormatting sqref="B17:B21">
    <cfRule type="duplicateValues" dxfId="12" priority="104"/>
  </conditionalFormatting>
  <conditionalFormatting sqref="B17:B21">
    <cfRule type="duplicateValues" dxfId="11" priority="105"/>
    <cfRule type="duplicateValues" dxfId="10" priority="106"/>
  </conditionalFormatting>
  <conditionalFormatting sqref="B17:B21">
    <cfRule type="duplicateValues" dxfId="9" priority="100"/>
    <cfRule type="duplicateValues" dxfId="8" priority="101"/>
    <cfRule type="duplicateValues" dxfId="7" priority="102"/>
  </conditionalFormatting>
  <conditionalFormatting sqref="B17:B21">
    <cfRule type="duplicateValues" dxfId="6" priority="103"/>
  </conditionalFormatting>
  <conditionalFormatting sqref="B15:B16">
    <cfRule type="duplicateValues" dxfId="5" priority="81"/>
  </conditionalFormatting>
  <conditionalFormatting sqref="B11:B14">
    <cfRule type="duplicateValues" dxfId="4" priority="25"/>
  </conditionalFormatting>
  <conditionalFormatting sqref="B11:B14">
    <cfRule type="duplicateValues" dxfId="3" priority="22"/>
    <cfRule type="duplicateValues" dxfId="2" priority="23"/>
  </conditionalFormatting>
  <conditionalFormatting sqref="B2:B10">
    <cfRule type="duplicateValues" dxfId="1" priority="1"/>
  </conditionalFormatting>
  <conditionalFormatting sqref="B2:B1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2021-07-10T03:03:06Z</dcterms:modified>
</cp:coreProperties>
</file>