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0\"/>
    </mc:Choice>
  </mc:AlternateContent>
  <bookViews>
    <workbookView xWindow="0" yWindow="0" windowWidth="14175" windowHeight="586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Efectivo!$A$37:$E$37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A23" i="1"/>
  <c r="C41" i="1"/>
  <c r="A41" i="1"/>
  <c r="B64" i="1" l="1"/>
  <c r="C59" i="1"/>
  <c r="C60" i="1"/>
  <c r="C61" i="1"/>
  <c r="C63" i="1"/>
  <c r="A60" i="1"/>
  <c r="A61" i="1"/>
  <c r="A63" i="1"/>
  <c r="B47" i="1"/>
  <c r="A45" i="1"/>
  <c r="A46" i="1"/>
  <c r="C45" i="1"/>
  <c r="C46" i="1"/>
  <c r="B34" i="1"/>
  <c r="A32" i="1"/>
  <c r="A33" i="1"/>
  <c r="C32" i="1"/>
  <c r="C33" i="1"/>
  <c r="B25" i="1"/>
  <c r="A20" i="1"/>
  <c r="A21" i="1"/>
  <c r="A22" i="1"/>
  <c r="A24" i="1"/>
  <c r="C20" i="1"/>
  <c r="C21" i="1"/>
  <c r="C22" i="1"/>
  <c r="C24" i="1"/>
  <c r="B15" i="1"/>
  <c r="A14" i="1"/>
  <c r="C14" i="1"/>
  <c r="B10" i="1"/>
  <c r="A9" i="1"/>
  <c r="C9" i="1"/>
  <c r="C42" i="1" l="1"/>
  <c r="A42" i="1"/>
  <c r="C44" i="1"/>
  <c r="A44" i="1"/>
  <c r="C40" i="1"/>
  <c r="A40" i="1"/>
  <c r="C39" i="1"/>
  <c r="A39" i="1"/>
  <c r="A59" i="1"/>
  <c r="C58" i="1" l="1"/>
  <c r="A58" i="1"/>
  <c r="C55" i="1" l="1"/>
  <c r="C56" i="1"/>
  <c r="C57" i="1"/>
  <c r="A55" i="1"/>
  <c r="A56" i="1"/>
  <c r="A57" i="1"/>
  <c r="E2" i="3"/>
  <c r="C31" i="1" l="1"/>
  <c r="A31" i="1"/>
  <c r="C19" i="1" l="1"/>
  <c r="A19" i="1"/>
  <c r="C30" i="1" l="1"/>
  <c r="A30" i="1"/>
  <c r="A54" i="1" l="1"/>
  <c r="C54" i="1"/>
  <c r="A38" i="1" l="1"/>
  <c r="C38" i="1"/>
  <c r="C43" i="1" l="1"/>
  <c r="A43" i="1"/>
  <c r="A29" i="1" l="1"/>
  <c r="C29" i="1"/>
  <c r="A50" i="1" l="1"/>
</calcChain>
</file>

<file path=xl/sharedStrings.xml><?xml version="1.0" encoding="utf-8"?>
<sst xmlns="http://schemas.openxmlformats.org/spreadsheetml/2006/main" count="962" uniqueCount="27">
  <si>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</si>
  <si>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</si>
  <si>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</si>
  <si>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</si>
  <si>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</si>
  <si>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</si>
  <si>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</si>
  <si>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</si>
  <si>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</si>
  <si>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</si>
  <si>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</si>
  <si>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</si>
  <si>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</si>
  <si>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</si>
  <si>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</si>
  <si>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</si>
  <si>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</si>
  <si>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</si>
  <si>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</si>
  <si>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</si>
  <si>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</si>
  <si>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</si>
  <si>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</si>
  <si>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</si>
  <si>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</si>
  <si>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 Gaveta Fallando</t>
  </si>
  <si>
    <t>3335949645 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</si>
</sst>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55" zoomScale="85" zoomScaleNormal="85" workbookViewId="0">
      <selection sqref="A1:E6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44386.708333333336</v>
      </c>
      <c r="C4" s="1"/>
      <c r="D4" s="1"/>
      <c r="E4" s="10"/>
    </row>
    <row r="5" spans="1:5" ht="18.75" thickBot="1" x14ac:dyDescent="0.3">
      <c r="A5" s="7" t="s">
        <v>3</v>
      </c>
      <c r="B5" s="34">
        <v>44387.25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20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45"/>
      <c r="D10" s="46"/>
      <c r="E10" s="47"/>
    </row>
    <row r="11" spans="1:5" x14ac:dyDescent="0.25">
      <c r="B11" s="5"/>
      <c r="E11" s="5"/>
    </row>
    <row r="12" spans="1:5" ht="18" x14ac:dyDescent="0.25">
      <c r="A12" s="64" t="s">
        <v>16</v>
      </c>
      <c r="B12" s="65"/>
      <c r="C12" s="65"/>
      <c r="D12" s="65"/>
      <c r="E12" s="66"/>
    </row>
    <row r="13" spans="1:5" ht="18" x14ac:dyDescent="0.25">
      <c r="A13" s="2" t="s">
        <v>5</v>
      </c>
      <c r="B13" s="11" t="s">
        <v>6</v>
      </c>
      <c r="C13" s="2" t="s">
        <v>7</v>
      </c>
      <c r="D13" s="2" t="s">
        <v>8</v>
      </c>
      <c r="E13" s="11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41"/>
    </row>
    <row r="15" spans="1:5" ht="18.75" thickBot="1" x14ac:dyDescent="0.3">
      <c r="A15" s="3" t="s">
        <v>11</v>
      </c>
      <c r="B15" s="38">
        <f>COUNT(B14:B14)</f>
        <v>0</v>
      </c>
      <c r="C15" s="45"/>
      <c r="D15" s="46"/>
      <c r="E15" s="47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11" t="s">
        <v>6</v>
      </c>
      <c r="C18" s="2" t="s">
        <v>7</v>
      </c>
      <c r="D18" s="2" t="s">
        <v>8</v>
      </c>
      <c r="E18" s="11" t="s">
        <v>9</v>
      </c>
    </row>
    <row r="19" spans="1:5" ht="18" customHeight="1" x14ac:dyDescent="0.25">
      <c r="A19" s="21" t="str">
        <f>VLOOKUP(B19,'[1]LISTADO ATM'!$A$2:$C$822,3,0)</f>
        <v>DISTRITO NACIONAL</v>
      </c>
      <c r="B19" s="35">
        <v>947</v>
      </c>
      <c r="C19" s="24" t="str">
        <f>VLOOKUP(B19,'[1]LISTADO ATM'!$A$2:$B$822,2,0)</f>
        <v xml:space="preserve">ATM Superintendencia de Bancos </v>
      </c>
      <c r="D19" s="14" t="s">
        <v>10</v>
      </c>
      <c r="E19" s="26">
        <v>3335949259</v>
      </c>
    </row>
    <row r="20" spans="1:5" ht="18" customHeight="1" x14ac:dyDescent="0.25">
      <c r="A20" s="21" t="str">
        <f>VLOOKUP(B20,'[1]LISTADO ATM'!$A$2:$C$822,3,0)</f>
        <v>SUR</v>
      </c>
      <c r="B20" s="35">
        <v>89</v>
      </c>
      <c r="C20" s="24" t="str">
        <f>VLOOKUP(B20,'[1]LISTADO ATM'!$A$2:$B$822,2,0)</f>
        <v xml:space="preserve">ATM UNP El Cercado (San Juan) </v>
      </c>
      <c r="D20" s="14" t="s">
        <v>10</v>
      </c>
      <c r="E20" s="26">
        <v>3335949642</v>
      </c>
    </row>
    <row r="21" spans="1:5" ht="18" customHeight="1" x14ac:dyDescent="0.25">
      <c r="A21" s="21" t="str">
        <f>VLOOKUP(B21,'[1]LISTADO ATM'!$A$2:$C$822,3,0)</f>
        <v>NORTE</v>
      </c>
      <c r="B21" s="35">
        <v>288</v>
      </c>
      <c r="C21" s="24" t="str">
        <f>VLOOKUP(B21,'[1]LISTADO ATM'!$A$2:$B$822,2,0)</f>
        <v xml:space="preserve">ATM Oficina Camino Real II (Puerto Plata) </v>
      </c>
      <c r="D21" s="14" t="s">
        <v>10</v>
      </c>
      <c r="E21" s="26">
        <v>3335949643</v>
      </c>
    </row>
    <row r="22" spans="1:5" ht="18" customHeight="1" x14ac:dyDescent="0.25">
      <c r="A22" s="21" t="str">
        <f>VLOOKUP(B22,'[1]LISTADO ATM'!$A$2:$C$822,3,0)</f>
        <v>NORTE</v>
      </c>
      <c r="B22" s="35">
        <v>599</v>
      </c>
      <c r="C22" s="24" t="str">
        <f>VLOOKUP(B22,'[1]LISTADO ATM'!$A$2:$B$822,2,0)</f>
        <v xml:space="preserve">ATM Oficina Plaza Internacional (Santiago) </v>
      </c>
      <c r="D22" s="14" t="s">
        <v>10</v>
      </c>
      <c r="E22" s="26">
        <v>3335949644</v>
      </c>
    </row>
    <row r="23" spans="1:5" ht="18" customHeight="1" x14ac:dyDescent="0.25">
      <c r="A23" s="21" t="str">
        <f>VLOOKUP(B23,'[1]LISTADO ATM'!$A$2:$C$822,3,0)</f>
        <v>DISTRITO NACIONAL</v>
      </c>
      <c r="B23" s="35">
        <v>955</v>
      </c>
      <c r="C23" s="24" t="str">
        <f>VLOOKUP(B23,'[1]LISTADO ATM'!$A$2:$B$822,2,0)</f>
        <v xml:space="preserve">ATM Oficina Americana Independencia II </v>
      </c>
      <c r="D23" s="14" t="s">
        <v>10</v>
      </c>
      <c r="E23" s="26" t="s">
        <v>26</v>
      </c>
    </row>
    <row r="24" spans="1:5" ht="18" customHeight="1" x14ac:dyDescent="0.25">
      <c r="A24" s="21" t="e">
        <f>VLOOKUP(B24,'[1]LISTADO ATM'!$A$2:$C$822,3,0)</f>
        <v>#N/A</v>
      </c>
      <c r="B24" s="35"/>
      <c r="C24" s="24" t="e">
        <f>VLOOKUP(B24,'[1]LISTADO ATM'!$A$2:$B$822,2,0)</f>
        <v>#N/A</v>
      </c>
      <c r="D24" s="14" t="s">
        <v>10</v>
      </c>
      <c r="E24" s="26"/>
    </row>
    <row r="25" spans="1:5" ht="18.75" thickBot="1" x14ac:dyDescent="0.3">
      <c r="A25" s="25"/>
      <c r="B25" s="38">
        <f>COUNT(B19:B24)</f>
        <v>5</v>
      </c>
      <c r="C25" s="13"/>
      <c r="D25" s="13"/>
      <c r="E25" s="13"/>
    </row>
    <row r="26" spans="1:5" ht="15.75" thickBot="1" x14ac:dyDescent="0.3">
      <c r="B26" s="5"/>
      <c r="E26" s="5"/>
    </row>
    <row r="27" spans="1:5" ht="18.75" thickBot="1" x14ac:dyDescent="0.3">
      <c r="A27" s="48" t="s">
        <v>10</v>
      </c>
      <c r="B27" s="49"/>
      <c r="C27" s="49"/>
      <c r="D27" s="49"/>
      <c r="E27" s="50"/>
    </row>
    <row r="28" spans="1:5" ht="18" x14ac:dyDescent="0.25">
      <c r="A28" s="2" t="s">
        <v>5</v>
      </c>
      <c r="B28" s="11" t="s">
        <v>6</v>
      </c>
      <c r="C28" s="2" t="s">
        <v>23</v>
      </c>
      <c r="D28" s="2" t="s">
        <v>8</v>
      </c>
      <c r="E28" s="11" t="s">
        <v>9</v>
      </c>
    </row>
    <row r="29" spans="1:5" ht="18" x14ac:dyDescent="0.25">
      <c r="A29" s="21" t="str">
        <f>VLOOKUP(B29,'[1]LISTADO ATM'!$A$2:$C$822,3,0)</f>
        <v>ESTE</v>
      </c>
      <c r="B29" s="21">
        <v>612</v>
      </c>
      <c r="C29" s="24" t="str">
        <f>VLOOKUP(B29,'[1]LISTADO ATM'!$A$2:$B$822,2,0)</f>
        <v xml:space="preserve">ATM Plaza Orense (La Romana) </v>
      </c>
      <c r="D29" s="21" t="s">
        <v>18</v>
      </c>
      <c r="E29" s="26">
        <v>3335949525</v>
      </c>
    </row>
    <row r="30" spans="1:5" ht="18" x14ac:dyDescent="0.25">
      <c r="A30" s="21" t="str">
        <f>VLOOKUP(B30,'[1]LISTADO ATM'!$A$2:$C$822,3,0)</f>
        <v>DISTRITO NACIONAL</v>
      </c>
      <c r="B30" s="21">
        <v>139</v>
      </c>
      <c r="C30" s="24" t="str">
        <f>VLOOKUP(B30,'[1]LISTADO ATM'!$A$2:$B$822,2,0)</f>
        <v xml:space="preserve">ATM Oficina Plaza Lama Zona Oriental I </v>
      </c>
      <c r="D30" s="21" t="s">
        <v>18</v>
      </c>
      <c r="E30" s="26">
        <v>3335949222</v>
      </c>
    </row>
    <row r="31" spans="1:5" ht="18" x14ac:dyDescent="0.25">
      <c r="A31" s="21" t="str">
        <f>VLOOKUP(B31,'[1]LISTADO ATM'!$A$2:$C$822,3,0)</f>
        <v>DISTRITO NACIONAL</v>
      </c>
      <c r="B31" s="21">
        <v>620</v>
      </c>
      <c r="C31" s="24" t="str">
        <f>VLOOKUP(B31,'[1]LISTADO ATM'!$A$2:$B$822,2,0)</f>
        <v xml:space="preserve">ATM Ministerio de Medio Ambiente </v>
      </c>
      <c r="D31" s="21" t="s">
        <v>18</v>
      </c>
      <c r="E31" s="26">
        <v>3335949534</v>
      </c>
    </row>
    <row r="32" spans="1:5" ht="18" x14ac:dyDescent="0.25">
      <c r="A32" s="21" t="str">
        <f>VLOOKUP(B32,'[1]LISTADO ATM'!$A$2:$C$822,3,0)</f>
        <v>SUR</v>
      </c>
      <c r="B32" s="21">
        <v>870</v>
      </c>
      <c r="C32" s="24" t="str">
        <f>VLOOKUP(B32,'[1]LISTADO ATM'!$A$2:$B$822,2,0)</f>
        <v xml:space="preserve">ATM Willbes Dominicana (Barahona) </v>
      </c>
      <c r="D32" s="21" t="s">
        <v>18</v>
      </c>
      <c r="E32" s="26">
        <v>3335949646</v>
      </c>
    </row>
    <row r="33" spans="1:5" ht="18" x14ac:dyDescent="0.25">
      <c r="A33" s="21" t="e">
        <f>VLOOKUP(B33,'[1]LISTADO ATM'!$A$2:$C$822,3,0)</f>
        <v>#N/A</v>
      </c>
      <c r="B33" s="21"/>
      <c r="C33" s="24" t="e">
        <f>VLOOKUP(B33,'[1]LISTADO ATM'!$A$2:$B$822,2,0)</f>
        <v>#N/A</v>
      </c>
      <c r="D33" s="21" t="s">
        <v>18</v>
      </c>
      <c r="E33" s="26"/>
    </row>
    <row r="34" spans="1:5" ht="18.75" thickBot="1" x14ac:dyDescent="0.3">
      <c r="A34" s="25" t="s">
        <v>11</v>
      </c>
      <c r="B34" s="38">
        <f>COUNT(B29:B33)</f>
        <v>4</v>
      </c>
      <c r="C34" s="13"/>
      <c r="D34" s="13"/>
      <c r="E34" s="13"/>
    </row>
    <row r="35" spans="1:5" ht="15.75" thickBot="1" x14ac:dyDescent="0.3">
      <c r="B35" s="5"/>
      <c r="E35" s="5"/>
    </row>
    <row r="36" spans="1:5" ht="18" x14ac:dyDescent="0.25">
      <c r="A36" s="55" t="s">
        <v>13</v>
      </c>
      <c r="B36" s="56"/>
      <c r="C36" s="56"/>
      <c r="D36" s="56"/>
      <c r="E36" s="57"/>
    </row>
    <row r="37" spans="1:5" ht="18" x14ac:dyDescent="0.25">
      <c r="A37" s="2" t="s">
        <v>5</v>
      </c>
      <c r="B37" s="11" t="s">
        <v>6</v>
      </c>
      <c r="C37" s="4" t="s">
        <v>7</v>
      </c>
      <c r="D37" s="17" t="s">
        <v>8</v>
      </c>
      <c r="E37" s="11" t="s">
        <v>9</v>
      </c>
    </row>
    <row r="38" spans="1:5" ht="18" x14ac:dyDescent="0.25">
      <c r="A38" s="18" t="str">
        <f>VLOOKUP(B38,'[1]LISTADO ATM'!$A$2:$C$822,3,0)</f>
        <v>DISTRITO NACIONAL</v>
      </c>
      <c r="B38" s="21">
        <v>980</v>
      </c>
      <c r="C38" s="24" t="str">
        <f>VLOOKUP(B38,'[1]LISTADO ATM'!$A$2:$B$822,2,0)</f>
        <v xml:space="preserve">ATM Oficina Bella Vista Mall II </v>
      </c>
      <c r="D38" s="36" t="s">
        <v>21</v>
      </c>
      <c r="E38" s="26">
        <v>3335947094</v>
      </c>
    </row>
    <row r="39" spans="1:5" ht="18" x14ac:dyDescent="0.25">
      <c r="A39" s="18" t="str">
        <f>VLOOKUP(B39,'[1]LISTADO ATM'!$A$2:$C$822,3,0)</f>
        <v>NORTE</v>
      </c>
      <c r="B39" s="21">
        <v>304</v>
      </c>
      <c r="C39" s="24" t="str">
        <f>VLOOKUP(B39,'[1]LISTADO ATM'!$A$2:$B$822,2,0)</f>
        <v xml:space="preserve">ATM Multicentro La Sirena Estrella Sadhala </v>
      </c>
      <c r="D39" s="36" t="s">
        <v>21</v>
      </c>
      <c r="E39" s="26">
        <v>3335949577</v>
      </c>
    </row>
    <row r="40" spans="1:5" ht="18" x14ac:dyDescent="0.25">
      <c r="A40" s="18" t="str">
        <f>VLOOKUP(B40,'[1]LISTADO ATM'!$A$2:$C$822,3,0)</f>
        <v>SUR</v>
      </c>
      <c r="B40" s="21">
        <v>829</v>
      </c>
      <c r="C40" s="24" t="str">
        <f>VLOOKUP(B40,'[1]LISTADO ATM'!$A$2:$B$822,2,0)</f>
        <v xml:space="preserve">ATM UNP Multicentro Sirena Baní </v>
      </c>
      <c r="D40" s="36" t="s">
        <v>21</v>
      </c>
      <c r="E40" s="26">
        <v>3335949611</v>
      </c>
    </row>
    <row r="41" spans="1:5" ht="18" x14ac:dyDescent="0.25">
      <c r="A41" s="18" t="str">
        <f>VLOOKUP(B41,'[1]LISTADO ATM'!$A$2:$C$822,3,0)</f>
        <v>ESTE</v>
      </c>
      <c r="B41" s="21">
        <v>158</v>
      </c>
      <c r="C41" s="24" t="str">
        <f>VLOOKUP(B41,'[1]LISTADO ATM'!$A$2:$B$822,2,0)</f>
        <v xml:space="preserve">ATM Oficina Romana Norte </v>
      </c>
      <c r="D41" s="36" t="s">
        <v>21</v>
      </c>
      <c r="E41" s="26">
        <v>3335949616</v>
      </c>
    </row>
    <row r="42" spans="1:5" ht="18" x14ac:dyDescent="0.25">
      <c r="A42" s="18" t="str">
        <f>VLOOKUP(B42,'[1]LISTADO ATM'!$A$2:$C$822,3,0)</f>
        <v>DISTRITO NACIONAL</v>
      </c>
      <c r="B42" s="21">
        <v>410</v>
      </c>
      <c r="C42" s="24" t="str">
        <f>VLOOKUP(B42,'[1]LISTADO ATM'!$A$2:$B$822,2,0)</f>
        <v xml:space="preserve">ATM Oficina Las Palmas de Herrera II </v>
      </c>
      <c r="D42" s="36" t="s">
        <v>21</v>
      </c>
      <c r="E42" s="26">
        <v>3335949621</v>
      </c>
    </row>
    <row r="43" spans="1:5" ht="18" x14ac:dyDescent="0.25">
      <c r="A43" s="18" t="str">
        <f>VLOOKUP(B43,'[1]LISTADO ATM'!$A$2:$C$822,3,0)</f>
        <v>DISTRITO NACIONAL</v>
      </c>
      <c r="B43" s="21">
        <v>39</v>
      </c>
      <c r="C43" s="24" t="str">
        <f>VLOOKUP(B43,'[1]LISTADO ATM'!$A$2:$B$822,2,0)</f>
        <v xml:space="preserve">ATM Oficina Ovando </v>
      </c>
      <c r="D43" s="37" t="s">
        <v>24</v>
      </c>
      <c r="E43" s="26">
        <v>3335949608</v>
      </c>
    </row>
    <row r="44" spans="1:5" ht="18" x14ac:dyDescent="0.25">
      <c r="A44" s="18" t="str">
        <f>VLOOKUP(B44,'[1]LISTADO ATM'!$A$2:$C$822,3,0)</f>
        <v>DISTRITO NACIONAL</v>
      </c>
      <c r="B44" s="21">
        <v>701</v>
      </c>
      <c r="C44" s="24" t="str">
        <f>VLOOKUP(B44,'[1]LISTADO ATM'!$A$2:$B$822,2,0)</f>
        <v>ATM Autoservicio Los Alcarrizos</v>
      </c>
      <c r="D44" s="37" t="s">
        <v>24</v>
      </c>
      <c r="E44" s="26">
        <v>3335949614</v>
      </c>
    </row>
    <row r="45" spans="1:5" ht="18" x14ac:dyDescent="0.25">
      <c r="A45" s="18" t="e">
        <f>VLOOKUP(B45,'[1]LISTADO ATM'!$A$2:$C$822,3,0)</f>
        <v>#N/A</v>
      </c>
      <c r="B45" s="21"/>
      <c r="C45" s="24" t="e">
        <f>VLOOKUP(B45,'[1]LISTADO ATM'!$A$2:$B$822,2,0)</f>
        <v>#N/A</v>
      </c>
      <c r="D45" s="36"/>
      <c r="E45" s="26"/>
    </row>
    <row r="46" spans="1:5" ht="18" x14ac:dyDescent="0.25">
      <c r="A46" s="18" t="e">
        <f>VLOOKUP(B46,'[1]LISTADO ATM'!$A$2:$C$822,3,0)</f>
        <v>#N/A</v>
      </c>
      <c r="B46" s="21"/>
      <c r="C46" s="24" t="e">
        <f>VLOOKUP(B46,'[1]LISTADO ATM'!$A$2:$B$822,2,0)</f>
        <v>#N/A</v>
      </c>
      <c r="D46" s="36"/>
      <c r="E46" s="26"/>
    </row>
    <row r="47" spans="1:5" ht="18.75" thickBot="1" x14ac:dyDescent="0.3">
      <c r="A47" s="25" t="s">
        <v>11</v>
      </c>
      <c r="B47" s="38">
        <f>COUNT(B38:B46)</f>
        <v>7</v>
      </c>
      <c r="C47" s="13"/>
      <c r="D47" s="16"/>
      <c r="E47" s="16"/>
    </row>
    <row r="48" spans="1:5" ht="15.75" thickBot="1" x14ac:dyDescent="0.3">
      <c r="B48" s="5"/>
      <c r="E48" s="5"/>
    </row>
    <row r="49" spans="1:5" ht="18.75" thickBot="1" x14ac:dyDescent="0.3">
      <c r="A49" s="53" t="s">
        <v>12</v>
      </c>
      <c r="B49" s="54"/>
      <c r="C49" t="s">
        <v>17</v>
      </c>
      <c r="D49" s="5"/>
      <c r="E49" s="5"/>
    </row>
    <row r="50" spans="1:5" ht="18.75" thickBot="1" x14ac:dyDescent="0.3">
      <c r="A50" s="32">
        <f>+B25+B34+B47</f>
        <v>16</v>
      </c>
      <c r="B50" s="42"/>
    </row>
    <row r="51" spans="1:5" ht="15.75" thickBot="1" x14ac:dyDescent="0.3">
      <c r="B51" s="5"/>
      <c r="E51" s="5"/>
    </row>
    <row r="52" spans="1:5" ht="18.75" thickBot="1" x14ac:dyDescent="0.3">
      <c r="A52" s="48" t="s">
        <v>15</v>
      </c>
      <c r="B52" s="49"/>
      <c r="C52" s="49"/>
      <c r="D52" s="49"/>
      <c r="E52" s="50"/>
    </row>
    <row r="53" spans="1:5" ht="18" x14ac:dyDescent="0.25">
      <c r="A53" s="6" t="s">
        <v>5</v>
      </c>
      <c r="B53" s="11" t="s">
        <v>6</v>
      </c>
      <c r="C53" s="4" t="s">
        <v>7</v>
      </c>
      <c r="D53" s="51" t="s">
        <v>8</v>
      </c>
      <c r="E53" s="52"/>
    </row>
    <row r="54" spans="1:5" ht="18" x14ac:dyDescent="0.25">
      <c r="A54" s="21" t="str">
        <f>VLOOKUP(B54,'[1]LISTADO ATM'!$A$2:$C$822,3,0)</f>
        <v>DISTRITO NACIONAL</v>
      </c>
      <c r="B54" s="35">
        <v>573</v>
      </c>
      <c r="C54" s="21" t="str">
        <f>VLOOKUP(B54,'[1]LISTADO ATM'!$A$2:$B$822,2,0)</f>
        <v xml:space="preserve">ATM IDSS </v>
      </c>
      <c r="D54" s="43" t="s">
        <v>22</v>
      </c>
      <c r="E54" s="44"/>
    </row>
    <row r="55" spans="1:5" ht="18" x14ac:dyDescent="0.25">
      <c r="A55" s="21" t="str">
        <f>VLOOKUP(B55,'[1]LISTADO ATM'!$A$2:$C$822,3,0)</f>
        <v>SUR</v>
      </c>
      <c r="B55" s="35">
        <v>182</v>
      </c>
      <c r="C55" s="21" t="str">
        <f>VLOOKUP(B55,'[1]LISTADO ATM'!$A$2:$B$822,2,0)</f>
        <v xml:space="preserve">ATM Barahona Comb </v>
      </c>
      <c r="D55" s="43" t="s">
        <v>22</v>
      </c>
      <c r="E55" s="44"/>
    </row>
    <row r="56" spans="1:5" ht="18" x14ac:dyDescent="0.25">
      <c r="A56" s="21" t="str">
        <f>VLOOKUP(B56,'[1]LISTADO ATM'!$A$2:$C$822,3,0)</f>
        <v>ESTE</v>
      </c>
      <c r="B56" s="35">
        <v>293</v>
      </c>
      <c r="C56" s="21" t="str">
        <f>VLOOKUP(B56,'[1]LISTADO ATM'!$A$2:$B$822,2,0)</f>
        <v xml:space="preserve">ATM S/M Nueva Visión (San Pedro) </v>
      </c>
      <c r="D56" s="43" t="s">
        <v>25</v>
      </c>
      <c r="E56" s="44"/>
    </row>
    <row r="57" spans="1:5" ht="18" x14ac:dyDescent="0.25">
      <c r="A57" s="21" t="str">
        <f>VLOOKUP(B57,'[1]LISTADO ATM'!$A$2:$C$822,3,0)</f>
        <v>DISTRITO NACIONAL</v>
      </c>
      <c r="B57" s="35">
        <v>709</v>
      </c>
      <c r="C57" s="21" t="str">
        <f>VLOOKUP(B57,'[1]LISTADO ATM'!$A$2:$B$822,2,0)</f>
        <v xml:space="preserve">ATM Seguros Maestro SEMMA  </v>
      </c>
      <c r="D57" s="43" t="s">
        <v>25</v>
      </c>
      <c r="E57" s="44"/>
    </row>
    <row r="58" spans="1:5" ht="18" x14ac:dyDescent="0.25">
      <c r="A58" s="21" t="str">
        <f>VLOOKUP(B58,'[1]LISTADO ATM'!$A$2:$C$822,3,0)</f>
        <v>DISTRITO NACIONAL</v>
      </c>
      <c r="B58" s="35">
        <v>815</v>
      </c>
      <c r="C58" s="21" t="str">
        <f>VLOOKUP(B58,'[1]LISTADO ATM'!$A$2:$B$822,2,0)</f>
        <v xml:space="preserve">ATM Oficina Atalaya del Mar </v>
      </c>
      <c r="D58" s="43" t="s">
        <v>22</v>
      </c>
      <c r="E58" s="44"/>
    </row>
    <row r="59" spans="1:5" ht="18" x14ac:dyDescent="0.25">
      <c r="A59" s="21" t="str">
        <f>VLOOKUP(B59,'[1]LISTADO ATM'!$A$2:$C$822,3,0)</f>
        <v>DISTRITO NACIONAL</v>
      </c>
      <c r="B59" s="35">
        <v>578</v>
      </c>
      <c r="C59" s="21" t="str">
        <f>VLOOKUP(B59,'[1]LISTADO ATM'!$A$2:$B$822,2,0)</f>
        <v xml:space="preserve">ATM Procuraduría General de la República </v>
      </c>
      <c r="D59" s="43" t="s">
        <v>25</v>
      </c>
      <c r="E59" s="44"/>
    </row>
    <row r="60" spans="1:5" ht="18" x14ac:dyDescent="0.25">
      <c r="A60" s="21" t="str">
        <f>VLOOKUP(B60,'[1]LISTADO ATM'!$A$2:$C$822,3,0)</f>
        <v>ESTE</v>
      </c>
      <c r="B60" s="35">
        <v>673</v>
      </c>
      <c r="C60" s="21" t="str">
        <f>VLOOKUP(B60,'[1]LISTADO ATM'!$A$2:$B$822,2,0)</f>
        <v>ATM Clínica Dr. Cruz Jiminián</v>
      </c>
      <c r="D60" s="43" t="s">
        <v>25</v>
      </c>
      <c r="E60" s="44"/>
    </row>
    <row r="61" spans="1:5" ht="18" x14ac:dyDescent="0.25">
      <c r="A61" s="21" t="str">
        <f>VLOOKUP(B61,'[1]LISTADO ATM'!$A$2:$C$822,3,0)</f>
        <v>DISTRITO NACIONAL</v>
      </c>
      <c r="B61" s="35">
        <v>974</v>
      </c>
      <c r="C61" s="21" t="str">
        <f>VLOOKUP(B61,'[1]LISTADO ATM'!$A$2:$B$822,2,0)</f>
        <v xml:space="preserve">ATM S/M Nacional Ave. Lope de Vega </v>
      </c>
      <c r="D61" s="43" t="s">
        <v>22</v>
      </c>
      <c r="E61" s="44"/>
    </row>
    <row r="62" spans="1:5" ht="18" x14ac:dyDescent="0.25">
      <c r="A62" s="21"/>
      <c r="B62" s="35"/>
      <c r="C62" s="21"/>
      <c r="D62" s="43"/>
      <c r="E62" s="44"/>
    </row>
    <row r="63" spans="1:5" ht="18" x14ac:dyDescent="0.25">
      <c r="A63" s="21" t="e">
        <f>VLOOKUP(B63,'[1]LISTADO ATM'!$A$2:$C$822,3,0)</f>
        <v>#N/A</v>
      </c>
      <c r="B63" s="35"/>
      <c r="C63" s="21" t="e">
        <f>VLOOKUP(B63,'[1]LISTADO ATM'!$A$2:$B$822,2,0)</f>
        <v>#N/A</v>
      </c>
      <c r="D63" s="39"/>
      <c r="E63" s="40"/>
    </row>
    <row r="64" spans="1:5" ht="18.75" thickBot="1" x14ac:dyDescent="0.3">
      <c r="A64" s="25" t="s">
        <v>11</v>
      </c>
      <c r="B64" s="38">
        <f>COUNT(B54:B63)</f>
        <v>8</v>
      </c>
      <c r="C64" s="22"/>
      <c r="D64" s="22"/>
      <c r="E64" s="23"/>
    </row>
  </sheetData>
  <autoFilter ref="A37:E37">
    <sortState ref="A75:E86">
      <sortCondition ref="D74"/>
    </sortState>
  </autoFilter>
  <mergeCells count="21">
    <mergeCell ref="D59:E59"/>
    <mergeCell ref="A1:E1"/>
    <mergeCell ref="A2:E2"/>
    <mergeCell ref="A7:E7"/>
    <mergeCell ref="C10:E10"/>
    <mergeCell ref="A12:E12"/>
    <mergeCell ref="D54:E54"/>
    <mergeCell ref="D58:E58"/>
    <mergeCell ref="C15:E15"/>
    <mergeCell ref="A17:E17"/>
    <mergeCell ref="D53:E53"/>
    <mergeCell ref="A52:E52"/>
    <mergeCell ref="A49:B49"/>
    <mergeCell ref="A36:E36"/>
    <mergeCell ref="A27:E27"/>
    <mergeCell ref="D55:E55"/>
    <mergeCell ref="D56:E56"/>
    <mergeCell ref="D62:E62"/>
    <mergeCell ref="D57:E57"/>
    <mergeCell ref="D60:E60"/>
    <mergeCell ref="D61:E61"/>
  </mergeCells>
  <phoneticPr fontId="11" type="noConversion"/>
  <conditionalFormatting sqref="B40">
    <cfRule type="duplicateValues" dxfId="79" priority="13"/>
  </conditionalFormatting>
  <conditionalFormatting sqref="B42">
    <cfRule type="duplicateValues" dxfId="78" priority="12"/>
  </conditionalFormatting>
  <conditionalFormatting sqref="B43">
    <cfRule type="duplicateValues" dxfId="77" priority="11"/>
  </conditionalFormatting>
  <conditionalFormatting sqref="B47:B1048576 B1:B40 B42:B43">
    <cfRule type="duplicateValues" dxfId="76" priority="10"/>
  </conditionalFormatting>
  <conditionalFormatting sqref="E57:E59 E42:E55 E1:E40 E62:E1048576">
    <cfRule type="duplicateValues" dxfId="75" priority="7"/>
  </conditionalFormatting>
  <conditionalFormatting sqref="B47:B1048576 B1:B39">
    <cfRule type="duplicateValues" dxfId="74" priority="1818"/>
  </conditionalFormatting>
  <conditionalFormatting sqref="B41">
    <cfRule type="duplicateValues" dxfId="73" priority="6"/>
  </conditionalFormatting>
  <conditionalFormatting sqref="B41">
    <cfRule type="duplicateValues" dxfId="72" priority="5"/>
  </conditionalFormatting>
  <conditionalFormatting sqref="E41">
    <cfRule type="duplicateValues" dxfId="71" priority="4"/>
  </conditionalFormatting>
  <conditionalFormatting sqref="E56">
    <cfRule type="duplicateValues" dxfId="70" priority="3"/>
  </conditionalFormatting>
  <conditionalFormatting sqref="E60">
    <cfRule type="duplicateValues" dxfId="69" priority="2"/>
  </conditionalFormatting>
  <conditionalFormatting sqref="E61">
    <cfRule type="duplicateValues" dxfId="68" priority="1"/>
  </conditionalFormatting>
  <conditionalFormatting sqref="B43:B46">
    <cfRule type="duplicateValues" dxfId="67" priority="18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573 870 182 293 709 815 578 673 974                                                     </v>
      </c>
    </row>
    <row r="3" spans="2:5" ht="18.75" thickBot="1" x14ac:dyDescent="0.3">
      <c r="B3" s="35">
        <v>870</v>
      </c>
      <c r="C3" s="28" t="s">
        <v>17</v>
      </c>
    </row>
    <row r="4" spans="2:5" ht="18.75" thickBot="1" x14ac:dyDescent="0.3">
      <c r="B4" s="35">
        <v>182</v>
      </c>
      <c r="C4" s="28" t="s">
        <v>17</v>
      </c>
    </row>
    <row r="5" spans="2:5" ht="18.75" thickBot="1" x14ac:dyDescent="0.3">
      <c r="B5" s="35">
        <v>293</v>
      </c>
      <c r="C5" s="28" t="s">
        <v>17</v>
      </c>
    </row>
    <row r="6" spans="2:5" ht="18.75" thickBot="1" x14ac:dyDescent="0.3">
      <c r="B6" s="35">
        <v>709</v>
      </c>
      <c r="C6" s="28" t="s">
        <v>17</v>
      </c>
    </row>
    <row r="7" spans="2:5" ht="18.75" thickBot="1" x14ac:dyDescent="0.3">
      <c r="B7" s="35">
        <v>815</v>
      </c>
      <c r="C7" s="28" t="s">
        <v>17</v>
      </c>
    </row>
    <row r="8" spans="2:5" ht="18.75" thickBot="1" x14ac:dyDescent="0.3">
      <c r="B8" s="35">
        <v>578</v>
      </c>
      <c r="C8" s="28" t="s">
        <v>17</v>
      </c>
    </row>
    <row r="9" spans="2:5" ht="18.75" thickBot="1" x14ac:dyDescent="0.3">
      <c r="B9" s="35">
        <v>673</v>
      </c>
      <c r="C9" s="28" t="s">
        <v>17</v>
      </c>
    </row>
    <row r="10" spans="2:5" ht="18.75" thickBot="1" x14ac:dyDescent="0.3">
      <c r="B10" s="35">
        <v>974</v>
      </c>
      <c r="C10" s="28" t="s">
        <v>17</v>
      </c>
    </row>
    <row r="11" spans="2:5" ht="18.75" thickBot="1" x14ac:dyDescent="0.3">
      <c r="B11" s="35"/>
      <c r="C11" s="28" t="s">
        <v>17</v>
      </c>
    </row>
    <row r="12" spans="2:5" ht="18.75" thickBot="1" x14ac:dyDescent="0.3">
      <c r="B12" s="35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6" priority="1813"/>
  </conditionalFormatting>
  <conditionalFormatting sqref="B43:B68">
    <cfRule type="duplicateValues" dxfId="65" priority="1811"/>
  </conditionalFormatting>
  <conditionalFormatting sqref="B42">
    <cfRule type="duplicateValues" dxfId="64" priority="572"/>
  </conditionalFormatting>
  <conditionalFormatting sqref="B42">
    <cfRule type="duplicateValues" dxfId="63" priority="570"/>
    <cfRule type="duplicateValues" dxfId="62" priority="571"/>
  </conditionalFormatting>
  <conditionalFormatting sqref="B42">
    <cfRule type="duplicateValues" dxfId="61" priority="573"/>
    <cfRule type="duplicateValues" dxfId="60" priority="574"/>
  </conditionalFormatting>
  <conditionalFormatting sqref="B42">
    <cfRule type="duplicateValues" dxfId="59" priority="575"/>
  </conditionalFormatting>
  <conditionalFormatting sqref="B42">
    <cfRule type="duplicateValues" dxfId="58" priority="576"/>
    <cfRule type="duplicateValues" dxfId="57" priority="577"/>
    <cfRule type="duplicateValues" dxfId="56" priority="578"/>
  </conditionalFormatting>
  <conditionalFormatting sqref="B34:B41">
    <cfRule type="duplicateValues" dxfId="55" priority="548"/>
  </conditionalFormatting>
  <conditionalFormatting sqref="B34:B41">
    <cfRule type="duplicateValues" dxfId="54" priority="545"/>
    <cfRule type="duplicateValues" dxfId="53" priority="546"/>
    <cfRule type="duplicateValues" dxfId="52" priority="547"/>
  </conditionalFormatting>
  <conditionalFormatting sqref="B34:B41">
    <cfRule type="duplicateValues" dxfId="51" priority="549"/>
    <cfRule type="duplicateValues" dxfId="50" priority="550"/>
  </conditionalFormatting>
  <conditionalFormatting sqref="B34:B41">
    <cfRule type="duplicateValues" dxfId="49" priority="551"/>
    <cfRule type="duplicateValues" dxfId="48" priority="552"/>
    <cfRule type="duplicateValues" dxfId="47" priority="553"/>
  </conditionalFormatting>
  <conditionalFormatting sqref="B24:B33">
    <cfRule type="duplicateValues" dxfId="46" priority="157"/>
  </conditionalFormatting>
  <conditionalFormatting sqref="B24:B33">
    <cfRule type="duplicateValues" dxfId="45" priority="156"/>
  </conditionalFormatting>
  <conditionalFormatting sqref="B24:B33">
    <cfRule type="duplicateValues" dxfId="44" priority="155"/>
  </conditionalFormatting>
  <conditionalFormatting sqref="B24:B33">
    <cfRule type="duplicateValues" dxfId="43" priority="153"/>
    <cfRule type="duplicateValues" dxfId="42" priority="154"/>
  </conditionalFormatting>
  <conditionalFormatting sqref="B24:B33">
    <cfRule type="duplicateValues" dxfId="41" priority="150"/>
    <cfRule type="duplicateValues" dxfId="40" priority="151"/>
    <cfRule type="duplicateValues" dxfId="39" priority="152"/>
  </conditionalFormatting>
  <conditionalFormatting sqref="B24:B33">
    <cfRule type="duplicateValues" dxfId="38" priority="146"/>
    <cfRule type="duplicateValues" dxfId="37" priority="147"/>
    <cfRule type="duplicateValues" dxfId="36" priority="148"/>
    <cfRule type="duplicateValues" dxfId="35" priority="149"/>
  </conditionalFormatting>
  <conditionalFormatting sqref="B24:B33">
    <cfRule type="duplicateValues" dxfId="34" priority="144"/>
    <cfRule type="duplicateValues" dxfId="33" priority="145"/>
  </conditionalFormatting>
  <conditionalFormatting sqref="B24:B33">
    <cfRule type="duplicateValues" dxfId="32" priority="141"/>
    <cfRule type="duplicateValues" dxfId="31" priority="142"/>
    <cfRule type="duplicateValues" dxfId="30" priority="143"/>
  </conditionalFormatting>
  <conditionalFormatting sqref="B24:B33">
    <cfRule type="duplicateValues" dxfId="29" priority="140"/>
  </conditionalFormatting>
  <conditionalFormatting sqref="B24:B33">
    <cfRule type="duplicateValues" dxfId="28" priority="136"/>
    <cfRule type="duplicateValues" dxfId="27" priority="137"/>
    <cfRule type="duplicateValues" dxfId="26" priority="138"/>
    <cfRule type="duplicateValues" dxfId="25" priority="139"/>
  </conditionalFormatting>
  <conditionalFormatting sqref="B24:B33">
    <cfRule type="duplicateValues" dxfId="24" priority="124"/>
    <cfRule type="duplicateValues" dxfId="23" priority="125"/>
  </conditionalFormatting>
  <conditionalFormatting sqref="B24:B33">
    <cfRule type="duplicateValues" dxfId="22" priority="121"/>
    <cfRule type="duplicateValues" dxfId="21" priority="122"/>
    <cfRule type="duplicateValues" dxfId="20" priority="123"/>
  </conditionalFormatting>
  <conditionalFormatting sqref="B24:B33">
    <cfRule type="duplicateValues" dxfId="19" priority="120"/>
  </conditionalFormatting>
  <conditionalFormatting sqref="B24:B33">
    <cfRule type="duplicateValues" dxfId="18" priority="116"/>
    <cfRule type="duplicateValues" dxfId="17" priority="117"/>
    <cfRule type="duplicateValues" dxfId="16" priority="118"/>
    <cfRule type="duplicateValues" dxfId="15" priority="119"/>
  </conditionalFormatting>
  <conditionalFormatting sqref="B22:B23">
    <cfRule type="duplicateValues" dxfId="14" priority="115"/>
  </conditionalFormatting>
  <conditionalFormatting sqref="B17:B21">
    <cfRule type="duplicateValues" dxfId="13" priority="99"/>
  </conditionalFormatting>
  <conditionalFormatting sqref="B17:B21">
    <cfRule type="duplicateValues" dxfId="12" priority="104"/>
  </conditionalFormatting>
  <conditionalFormatting sqref="B17:B21">
    <cfRule type="duplicateValues" dxfId="11" priority="105"/>
    <cfRule type="duplicateValues" dxfId="10" priority="106"/>
  </conditionalFormatting>
  <conditionalFormatting sqref="B17:B21">
    <cfRule type="duplicateValues" dxfId="9" priority="100"/>
    <cfRule type="duplicateValues" dxfId="8" priority="101"/>
    <cfRule type="duplicateValues" dxfId="7" priority="102"/>
  </conditionalFormatting>
  <conditionalFormatting sqref="B17:B21">
    <cfRule type="duplicateValues" dxfId="6" priority="103"/>
  </conditionalFormatting>
  <conditionalFormatting sqref="B15:B16">
    <cfRule type="duplicateValues" dxfId="5" priority="81"/>
  </conditionalFormatting>
  <conditionalFormatting sqref="B11:B14">
    <cfRule type="duplicateValues" dxfId="4" priority="25"/>
  </conditionalFormatting>
  <conditionalFormatting sqref="B11:B14">
    <cfRule type="duplicateValues" dxfId="3" priority="22"/>
    <cfRule type="duplicateValues" dxfId="2" priority="23"/>
  </conditionalFormatting>
  <conditionalFormatting sqref="B2:B10">
    <cfRule type="duplicateValues" dxfId="1" priority="1"/>
  </conditionalFormatting>
  <conditionalFormatting sqref="B2:B1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2021-07-10T10:06:06Z</dcterms:modified>
</cp:coreProperties>
</file>