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2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Efectivo!$A$60:$E$60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1" l="1"/>
  <c r="C55" i="1"/>
  <c r="C56" i="1"/>
  <c r="A56" i="1"/>
  <c r="B57" i="1"/>
  <c r="B50" i="1"/>
  <c r="B42" i="1"/>
  <c r="B32" i="1"/>
  <c r="B80" i="1"/>
  <c r="C37" i="1" l="1"/>
  <c r="C38" i="1"/>
  <c r="A37" i="1"/>
  <c r="A38" i="1"/>
  <c r="C23" i="1"/>
  <c r="C24" i="1"/>
  <c r="C25" i="1"/>
  <c r="C26" i="1"/>
  <c r="A23" i="1"/>
  <c r="A24" i="1"/>
  <c r="A25" i="1"/>
  <c r="A26" i="1"/>
  <c r="C79" i="1"/>
  <c r="A79" i="1"/>
  <c r="C78" i="1"/>
  <c r="A78" i="1"/>
  <c r="C20" i="1"/>
  <c r="C21" i="1"/>
  <c r="A20" i="1"/>
  <c r="A21" i="1"/>
  <c r="C14" i="1"/>
  <c r="C15" i="1"/>
  <c r="C16" i="1"/>
  <c r="C17" i="1"/>
  <c r="C18" i="1"/>
  <c r="C19" i="1"/>
  <c r="A14" i="1"/>
  <c r="A15" i="1"/>
  <c r="A16" i="1"/>
  <c r="A17" i="1"/>
  <c r="A18" i="1"/>
  <c r="A19" i="1"/>
  <c r="C10" i="1"/>
  <c r="C11" i="1"/>
  <c r="C12" i="1"/>
  <c r="C13" i="1"/>
  <c r="C22" i="1"/>
  <c r="A11" i="1"/>
  <c r="A12" i="1"/>
  <c r="A13" i="1"/>
  <c r="C39" i="1"/>
  <c r="C40" i="1"/>
  <c r="A39" i="1"/>
  <c r="A40" i="1"/>
  <c r="A10" i="1"/>
  <c r="A22" i="1"/>
  <c r="C54" i="1"/>
  <c r="A54" i="1"/>
  <c r="C27" i="1"/>
  <c r="C48" i="1"/>
  <c r="C49" i="1"/>
  <c r="A27" i="1"/>
  <c r="A48" i="1"/>
  <c r="A49" i="1"/>
  <c r="B63" i="1" l="1"/>
  <c r="C41" i="1"/>
  <c r="A41" i="1"/>
  <c r="C36" i="1" l="1"/>
  <c r="A36" i="1"/>
  <c r="A31" i="1"/>
  <c r="C47" i="1"/>
  <c r="A47" i="1"/>
  <c r="C9" i="1" l="1"/>
  <c r="A9" i="1"/>
  <c r="C77" i="1"/>
  <c r="A77" i="1"/>
  <c r="C31" i="1" l="1"/>
  <c r="C46" i="1" l="1"/>
  <c r="A46" i="1"/>
  <c r="C76" i="1"/>
  <c r="A76" i="1"/>
  <c r="C75" i="1"/>
  <c r="A75" i="1"/>
  <c r="A29" i="1" l="1"/>
  <c r="C29" i="1"/>
  <c r="A62" i="1"/>
  <c r="C62" i="1" l="1"/>
  <c r="C30" i="1"/>
  <c r="A30" i="1"/>
  <c r="C73" i="1" l="1"/>
  <c r="A73" i="1"/>
  <c r="A61" i="1"/>
  <c r="C61" i="1"/>
  <c r="C72" i="1" l="1"/>
  <c r="C74" i="1"/>
  <c r="A72" i="1"/>
  <c r="A74" i="1"/>
  <c r="A28" i="1"/>
  <c r="C28" i="1"/>
  <c r="C71" i="1" l="1"/>
  <c r="A71" i="1"/>
  <c r="E2" i="3" l="1"/>
  <c r="A70" i="1" l="1"/>
  <c r="C70" i="1"/>
  <c r="A66" i="1" l="1"/>
</calcChain>
</file>

<file path=xl/sharedStrings.xml><?xml version="1.0" encoding="utf-8"?>
<sst xmlns="http://schemas.openxmlformats.org/spreadsheetml/2006/main" count="985" uniqueCount="30">
  <si>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</si>
  <si>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</si>
  <si>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</si>
  <si>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</si>
  <si>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</si>
  <si>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</si>
  <si>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</si>
  <si>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</si>
  <si>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</si>
  <si>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</si>
  <si>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</si>
  <si>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</si>
  <si>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</si>
  <si>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</si>
  <si>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</si>
  <si>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</si>
  <si>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</si>
  <si>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</si>
  <si>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</si>
  <si>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</si>
  <si>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</si>
  <si>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</si>
  <si>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</si>
  <si>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</si>
  <si>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</si>
  <si>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</si>
  <si>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3335950072</t>
  </si>
  <si>
    <t>3335941382</t>
  </si>
  <si>
    <t>3335951869 </t>
  </si>
  <si>
    <t>3335951914 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</si>
</sst>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"/>
      <tableStyleElement type="headerRow" dxfId="87"/>
      <tableStyleElement type="totalRow" dxfId="86"/>
      <tableStyleElement type="firstColumn" dxfId="85"/>
      <tableStyleElement type="lastColumn" dxfId="84"/>
      <tableStyleElement type="firstRowStripe" dxfId="83"/>
      <tableStyleElement type="firstColumn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46" zoomScale="85" zoomScaleNormal="85" workbookViewId="0">
      <selection activeCell="F58" sqref="F58"/>
    </sheetView>
  </sheetViews>
  <sheetFormatPr baseColWidth="10"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44388.708333333336</v>
      </c>
      <c r="C4" s="1"/>
      <c r="D4" s="1"/>
      <c r="E4" s="10"/>
    </row>
    <row r="5" spans="1:5" ht="18.75" thickBot="1" x14ac:dyDescent="0.3">
      <c r="A5" s="7" t="s">
        <v>3</v>
      </c>
      <c r="B5" s="33">
        <v>44389.25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38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DISTRITO NACIONAL</v>
      </c>
      <c r="B9" s="34">
        <v>947</v>
      </c>
      <c r="C9" s="24" t="str">
        <f>VLOOKUP(B9,'[1]LISTADO ATM'!$A$2:$B$822,2,0)</f>
        <v xml:space="preserve">ATM Superintendencia de Bancos </v>
      </c>
      <c r="D9" s="15" t="s">
        <v>20</v>
      </c>
      <c r="E9" s="26">
        <v>3335949259</v>
      </c>
    </row>
    <row r="10" spans="1:5" ht="18" x14ac:dyDescent="0.25">
      <c r="A10" s="21" t="str">
        <f>VLOOKUP(B10,'[1]LISTADO ATM'!$A$2:$C$822,3,0)</f>
        <v>ESTE</v>
      </c>
      <c r="B10" s="34">
        <v>211</v>
      </c>
      <c r="C10" s="24" t="str">
        <f>VLOOKUP(B10,'[1]LISTADO ATM'!$A$2:$B$822,2,0)</f>
        <v xml:space="preserve">ATM Oficina La Romana I </v>
      </c>
      <c r="D10" s="15" t="s">
        <v>20</v>
      </c>
      <c r="E10" s="26" t="s">
        <v>27</v>
      </c>
    </row>
    <row r="11" spans="1:5" ht="18" x14ac:dyDescent="0.25">
      <c r="A11" s="21" t="str">
        <f>VLOOKUP(B11,'[1]LISTADO ATM'!$A$2:$C$822,3,0)</f>
        <v>ESTE</v>
      </c>
      <c r="B11" s="34">
        <v>612</v>
      </c>
      <c r="C11" s="24" t="str">
        <f>VLOOKUP(B11,'[1]LISTADO ATM'!$A$2:$B$822,2,0)</f>
        <v xml:space="preserve">ATM Plaza Orense (La Romana) </v>
      </c>
      <c r="D11" s="15" t="s">
        <v>20</v>
      </c>
      <c r="E11" s="26">
        <v>3335949525</v>
      </c>
    </row>
    <row r="12" spans="1:5" ht="18" x14ac:dyDescent="0.25">
      <c r="A12" s="21" t="str">
        <f>VLOOKUP(B12,'[1]LISTADO ATM'!$A$2:$C$822,3,0)</f>
        <v>ESTE</v>
      </c>
      <c r="B12" s="34">
        <v>399</v>
      </c>
      <c r="C12" s="24" t="str">
        <f>VLOOKUP(B12,'[1]LISTADO ATM'!$A$2:$B$822,2,0)</f>
        <v xml:space="preserve">ATM Oficina La Romana II </v>
      </c>
      <c r="D12" s="15" t="s">
        <v>20</v>
      </c>
      <c r="E12" s="26">
        <v>3335950063</v>
      </c>
    </row>
    <row r="13" spans="1:5" ht="18" x14ac:dyDescent="0.25">
      <c r="A13" s="21" t="str">
        <f>VLOOKUP(B13,'[1]LISTADO ATM'!$A$2:$C$822,3,0)</f>
        <v>DISTRITO NACIONAL</v>
      </c>
      <c r="B13" s="34">
        <v>911</v>
      </c>
      <c r="C13" s="24" t="str">
        <f>VLOOKUP(B13,'[1]LISTADO ATM'!$A$2:$B$822,2,0)</f>
        <v xml:space="preserve">ATM Oficina Venezuela II </v>
      </c>
      <c r="D13" s="15" t="s">
        <v>20</v>
      </c>
      <c r="E13" s="26">
        <v>3335950077</v>
      </c>
    </row>
    <row r="14" spans="1:5" ht="18" x14ac:dyDescent="0.25">
      <c r="A14" s="21" t="str">
        <f>VLOOKUP(B14,'[1]LISTADO ATM'!$A$2:$C$822,3,0)</f>
        <v>NORTE</v>
      </c>
      <c r="B14" s="34">
        <v>142</v>
      </c>
      <c r="C14" s="24" t="str">
        <f>VLOOKUP(B14,'[1]LISTADO ATM'!$A$2:$B$822,2,0)</f>
        <v xml:space="preserve">ATM Centro de Caja Galerías Bonao </v>
      </c>
      <c r="D14" s="15" t="s">
        <v>20</v>
      </c>
      <c r="E14" s="26">
        <v>3335949987</v>
      </c>
    </row>
    <row r="15" spans="1:5" ht="18" x14ac:dyDescent="0.25">
      <c r="A15" s="21" t="str">
        <f>VLOOKUP(B15,'[1]LISTADO ATM'!$A$2:$C$822,3,0)</f>
        <v>DISTRITO NACIONAL</v>
      </c>
      <c r="B15" s="34">
        <v>684</v>
      </c>
      <c r="C15" s="24" t="str">
        <f>VLOOKUP(B15,'[1]LISTADO ATM'!$A$2:$B$822,2,0)</f>
        <v>ATM Estación Texaco Prolongación 27 Febrero</v>
      </c>
      <c r="D15" s="15" t="s">
        <v>20</v>
      </c>
      <c r="E15" s="26">
        <v>3335950024</v>
      </c>
    </row>
    <row r="16" spans="1:5" ht="18" x14ac:dyDescent="0.25">
      <c r="A16" s="21" t="str">
        <f>VLOOKUP(B16,'[1]LISTADO ATM'!$A$2:$C$822,3,0)</f>
        <v>ESTE</v>
      </c>
      <c r="B16" s="34">
        <v>385</v>
      </c>
      <c r="C16" s="24" t="str">
        <f>VLOOKUP(B16,'[1]LISTADO ATM'!$A$2:$B$822,2,0)</f>
        <v xml:space="preserve">ATM Plaza Verón I </v>
      </c>
      <c r="D16" s="15" t="s">
        <v>20</v>
      </c>
      <c r="E16" s="26">
        <v>3335950062</v>
      </c>
    </row>
    <row r="17" spans="1:5" ht="18" x14ac:dyDescent="0.25">
      <c r="A17" s="21" t="str">
        <f>VLOOKUP(B17,'[1]LISTADO ATM'!$A$2:$C$822,3,0)</f>
        <v>DISTRITO NACIONAL</v>
      </c>
      <c r="B17" s="34">
        <v>577</v>
      </c>
      <c r="C17" s="24" t="str">
        <f>VLOOKUP(B17,'[1]LISTADO ATM'!$A$2:$B$822,2,0)</f>
        <v xml:space="preserve">ATM Olé Ave. Duarte </v>
      </c>
      <c r="D17" s="15" t="s">
        <v>20</v>
      </c>
      <c r="E17" s="26">
        <v>3335950080</v>
      </c>
    </row>
    <row r="18" spans="1:5" ht="18" x14ac:dyDescent="0.25">
      <c r="A18" s="21" t="str">
        <f>VLOOKUP(B18,'[1]LISTADO ATM'!$A$2:$C$822,3,0)</f>
        <v>DISTRITO NACIONAL</v>
      </c>
      <c r="B18" s="34">
        <v>620</v>
      </c>
      <c r="C18" s="24" t="str">
        <f>VLOOKUP(B18,'[1]LISTADO ATM'!$A$2:$B$822,2,0)</f>
        <v xml:space="preserve">ATM Ministerio de Medio Ambiente </v>
      </c>
      <c r="D18" s="15" t="s">
        <v>20</v>
      </c>
      <c r="E18" s="26">
        <v>3335949534</v>
      </c>
    </row>
    <row r="19" spans="1:5" ht="18" x14ac:dyDescent="0.25">
      <c r="A19" s="21" t="str">
        <f>VLOOKUP(B19,'[1]LISTADO ATM'!$A$2:$C$822,3,0)</f>
        <v>ESTE</v>
      </c>
      <c r="B19" s="34">
        <v>293</v>
      </c>
      <c r="C19" s="24" t="str">
        <f>VLOOKUP(B19,'[1]LISTADO ATM'!$A$2:$B$822,2,0)</f>
        <v xml:space="preserve">ATM S/M Nueva Visión (San Pedro) </v>
      </c>
      <c r="D19" s="15" t="s">
        <v>20</v>
      </c>
      <c r="E19" s="26">
        <v>3335949769</v>
      </c>
    </row>
    <row r="20" spans="1:5" ht="18" x14ac:dyDescent="0.25">
      <c r="A20" s="21" t="str">
        <f>VLOOKUP(B20,'[1]LISTADO ATM'!$A$2:$C$822,3,0)</f>
        <v>DISTRITO NACIONAL</v>
      </c>
      <c r="B20" s="34">
        <v>437</v>
      </c>
      <c r="C20" s="24" t="str">
        <f>VLOOKUP(B20,'[1]LISTADO ATM'!$A$2:$B$822,2,0)</f>
        <v xml:space="preserve">ATM Autobanco Torre III </v>
      </c>
      <c r="D20" s="15" t="s">
        <v>20</v>
      </c>
      <c r="E20" s="26">
        <v>3335950156</v>
      </c>
    </row>
    <row r="21" spans="1:5" ht="18" x14ac:dyDescent="0.25">
      <c r="A21" s="21" t="str">
        <f>VLOOKUP(B21,'[1]LISTADO ATM'!$A$2:$C$822,3,0)</f>
        <v>DISTRITO NACIONAL</v>
      </c>
      <c r="B21" s="34">
        <v>967</v>
      </c>
      <c r="C21" s="24" t="str">
        <f>VLOOKUP(B21,'[1]LISTADO ATM'!$A$2:$B$822,2,0)</f>
        <v xml:space="preserve">ATM UNP Hiper Olé Autopista Duarte </v>
      </c>
      <c r="D21" s="15" t="s">
        <v>20</v>
      </c>
      <c r="E21" s="26">
        <v>3335950050</v>
      </c>
    </row>
    <row r="22" spans="1:5" ht="18" x14ac:dyDescent="0.25">
      <c r="A22" s="21" t="str">
        <f>VLOOKUP(B22,'[1]LISTADO ATM'!$A$2:$C$822,3,0)</f>
        <v>DISTRITO NACIONAL</v>
      </c>
      <c r="B22" s="34">
        <v>957</v>
      </c>
      <c r="C22" s="24" t="str">
        <f>VLOOKUP(B22,'[1]LISTADO ATM'!$A$2:$B$822,2,0)</f>
        <v xml:space="preserve">ATM Oficina Venezuela </v>
      </c>
      <c r="D22" s="15" t="s">
        <v>20</v>
      </c>
      <c r="E22" s="24">
        <v>3335950078</v>
      </c>
    </row>
    <row r="23" spans="1:5" ht="18" x14ac:dyDescent="0.25">
      <c r="A23" s="21" t="str">
        <f>VLOOKUP(B23,'[1]LISTADO ATM'!$A$2:$C$822,3,0)</f>
        <v>DISTRITO NACIONAL</v>
      </c>
      <c r="B23" s="34">
        <v>884</v>
      </c>
      <c r="C23" s="24" t="str">
        <f>VLOOKUP(B23,'[1]LISTADO ATM'!$A$2:$B$822,2,0)</f>
        <v xml:space="preserve">ATM UNP Olé Sabana Perdida </v>
      </c>
      <c r="D23" s="15" t="s">
        <v>20</v>
      </c>
      <c r="E23" s="26">
        <v>3335950102</v>
      </c>
    </row>
    <row r="24" spans="1:5" ht="18" x14ac:dyDescent="0.25">
      <c r="A24" s="21" t="str">
        <f>VLOOKUP(B24,'[1]LISTADO ATM'!$A$2:$C$822,3,0)</f>
        <v>DISTRITO NACIONAL</v>
      </c>
      <c r="B24" s="34">
        <v>414</v>
      </c>
      <c r="C24" s="24" t="str">
        <f>VLOOKUP(B24,'[1]LISTADO ATM'!$A$2:$B$822,2,0)</f>
        <v>ATM Villa Francisca II</v>
      </c>
      <c r="D24" s="15" t="s">
        <v>20</v>
      </c>
      <c r="E24" s="26">
        <v>3335951004</v>
      </c>
    </row>
    <row r="25" spans="1:5" ht="18" x14ac:dyDescent="0.25">
      <c r="A25" s="21" t="str">
        <f>VLOOKUP(B25,'[1]LISTADO ATM'!$A$2:$C$822,3,0)</f>
        <v>ESTE</v>
      </c>
      <c r="B25" s="34">
        <v>945</v>
      </c>
      <c r="C25" s="24" t="str">
        <f>VLOOKUP(B25,'[1]LISTADO ATM'!$A$2:$B$822,2,0)</f>
        <v xml:space="preserve">ATM UNP El Valle (Hato Mayor) </v>
      </c>
      <c r="D25" s="15" t="s">
        <v>20</v>
      </c>
      <c r="E25" s="26">
        <v>3335950022</v>
      </c>
    </row>
    <row r="26" spans="1:5" ht="18" x14ac:dyDescent="0.25">
      <c r="A26" s="21" t="str">
        <f>VLOOKUP(B26,'[1]LISTADO ATM'!$A$2:$C$822,3,0)</f>
        <v>DISTRITO NACIONAL</v>
      </c>
      <c r="B26" s="34">
        <v>696</v>
      </c>
      <c r="C26" s="24" t="str">
        <f>VLOOKUP(B26,'[1]LISTADO ATM'!$A$2:$B$822,2,0)</f>
        <v>ATM Olé Jacobo Majluta</v>
      </c>
      <c r="D26" s="15" t="s">
        <v>20</v>
      </c>
      <c r="E26" s="26">
        <v>3335950023</v>
      </c>
    </row>
    <row r="27" spans="1:5" ht="18" customHeight="1" x14ac:dyDescent="0.25">
      <c r="A27" s="21" t="str">
        <f>VLOOKUP(B27,'[1]LISTADO ATM'!$A$2:$C$822,3,0)</f>
        <v>NORTE</v>
      </c>
      <c r="B27" s="35">
        <v>283</v>
      </c>
      <c r="C27" s="24" t="str">
        <f>VLOOKUP(B27,'[1]LISTADO ATM'!$A$2:$B$822,2,0)</f>
        <v xml:space="preserve">ATM Oficina Nibaje </v>
      </c>
      <c r="D27" s="15" t="s">
        <v>20</v>
      </c>
      <c r="E27" s="26">
        <v>3335951548</v>
      </c>
    </row>
    <row r="28" spans="1:5" ht="18" customHeight="1" x14ac:dyDescent="0.25">
      <c r="A28" s="21" t="str">
        <f>VLOOKUP(B28,'[1]LISTADO ATM'!$A$2:$C$822,3,0)</f>
        <v>SUR</v>
      </c>
      <c r="B28" s="35">
        <v>582</v>
      </c>
      <c r="C28" s="24" t="str">
        <f>VLOOKUP(B28,'[1]LISTADO ATM'!$A$2:$B$822,2,0)</f>
        <v>ATM Estación Sabana Yegua</v>
      </c>
      <c r="D28" s="15" t="s">
        <v>20</v>
      </c>
      <c r="E28" s="26">
        <v>3335949687</v>
      </c>
    </row>
    <row r="29" spans="1:5" ht="18" customHeight="1" x14ac:dyDescent="0.25">
      <c r="A29" s="21" t="str">
        <f>VLOOKUP(B29,'[1]LISTADO ATM'!$A$2:$C$822,3,0)</f>
        <v>NORTE</v>
      </c>
      <c r="B29" s="35">
        <v>538</v>
      </c>
      <c r="C29" s="24" t="str">
        <f>VLOOKUP(B29,'[1]LISTADO ATM'!$A$2:$B$822,2,0)</f>
        <v>ATM  Autoservicio San Fco. Macorís</v>
      </c>
      <c r="D29" s="15" t="s">
        <v>20</v>
      </c>
      <c r="E29" s="26">
        <v>3335950036</v>
      </c>
    </row>
    <row r="30" spans="1:5" ht="18" x14ac:dyDescent="0.25">
      <c r="A30" s="21" t="str">
        <f>VLOOKUP(B30,'[1]LISTADO ATM'!$A$2:$C$822,3,0)</f>
        <v>NORTE</v>
      </c>
      <c r="B30" s="34">
        <v>290</v>
      </c>
      <c r="C30" s="24" t="str">
        <f>VLOOKUP(B30,'[1]LISTADO ATM'!$A$2:$B$822,2,0)</f>
        <v xml:space="preserve">ATM Oficina San Francisco de Macorís </v>
      </c>
      <c r="D30" s="15" t="s">
        <v>20</v>
      </c>
      <c r="E30" s="26">
        <v>3335949966</v>
      </c>
    </row>
    <row r="31" spans="1:5" ht="18" x14ac:dyDescent="0.25">
      <c r="A31" s="21" t="str">
        <f>VLOOKUP(B31,'[1]LISTADO ATM'!$A$2:$C$822,3,0)</f>
        <v>DISTRITO NACIONAL</v>
      </c>
      <c r="B31" s="34">
        <v>938</v>
      </c>
      <c r="C31" s="24" t="str">
        <f>VLOOKUP(B31,'[1]LISTADO ATM'!$A$2:$B$822,2,0)</f>
        <v xml:space="preserve">ATM Autobanco Oficina Filadelfia Plaza </v>
      </c>
      <c r="D31" s="15" t="s">
        <v>20</v>
      </c>
      <c r="E31" s="26">
        <v>3335950097</v>
      </c>
    </row>
    <row r="32" spans="1:5" ht="18.75" thickBot="1" x14ac:dyDescent="0.3">
      <c r="A32" s="3" t="s">
        <v>11</v>
      </c>
      <c r="B32" s="39">
        <f>COUNT(B9:B31)</f>
        <v>23</v>
      </c>
      <c r="C32" s="54"/>
      <c r="D32" s="55"/>
      <c r="E32" s="56"/>
    </row>
    <row r="33" spans="1:5" x14ac:dyDescent="0.25">
      <c r="B33" s="40"/>
      <c r="E33" s="5"/>
    </row>
    <row r="34" spans="1:5" ht="18" x14ac:dyDescent="0.25">
      <c r="A34" s="51" t="s">
        <v>16</v>
      </c>
      <c r="B34" s="52"/>
      <c r="C34" s="52"/>
      <c r="D34" s="52"/>
      <c r="E34" s="53"/>
    </row>
    <row r="35" spans="1:5" ht="18" x14ac:dyDescent="0.25">
      <c r="A35" s="2" t="s">
        <v>5</v>
      </c>
      <c r="B35" s="38" t="s">
        <v>6</v>
      </c>
      <c r="C35" s="2" t="s">
        <v>7</v>
      </c>
      <c r="D35" s="2" t="s">
        <v>8</v>
      </c>
      <c r="E35" s="2" t="s">
        <v>9</v>
      </c>
    </row>
    <row r="36" spans="1:5" ht="18" x14ac:dyDescent="0.25">
      <c r="A36" s="18" t="str">
        <f>VLOOKUP(B36,'[1]LISTADO ATM'!$A$2:$C$822,3,0)</f>
        <v>NORTE</v>
      </c>
      <c r="B36" s="21">
        <v>431</v>
      </c>
      <c r="C36" s="24" t="str">
        <f>VLOOKUP(B36,'[1]LISTADO ATM'!$A$2:$B$822,2,0)</f>
        <v xml:space="preserve">ATM Autoservicio Sol (Santiago) </v>
      </c>
      <c r="D36" s="15" t="s">
        <v>19</v>
      </c>
      <c r="E36" s="24">
        <v>3335950144</v>
      </c>
    </row>
    <row r="37" spans="1:5" ht="18" x14ac:dyDescent="0.25">
      <c r="A37" s="18" t="str">
        <f>VLOOKUP(B37,'[1]LISTADO ATM'!$A$2:$C$822,3,0)</f>
        <v>DISTRITO NACIONAL</v>
      </c>
      <c r="B37" s="21">
        <v>410</v>
      </c>
      <c r="C37" s="24" t="str">
        <f>VLOOKUP(B37,'[1]LISTADO ATM'!$A$2:$B$822,2,0)</f>
        <v xml:space="preserve">ATM Oficina Las Palmas de Herrera II </v>
      </c>
      <c r="D37" s="15" t="s">
        <v>19</v>
      </c>
      <c r="E37" s="26">
        <v>3335949621</v>
      </c>
    </row>
    <row r="38" spans="1:5" ht="18" x14ac:dyDescent="0.25">
      <c r="A38" s="18" t="str">
        <f>VLOOKUP(B38,'[1]LISTADO ATM'!$A$2:$C$822,3,0)</f>
        <v>ESTE</v>
      </c>
      <c r="B38" s="34">
        <v>386</v>
      </c>
      <c r="C38" s="24" t="str">
        <f>VLOOKUP(B38,'[1]LISTADO ATM'!$A$2:$B$822,2,0)</f>
        <v xml:space="preserve">ATM Plaza Verón II </v>
      </c>
      <c r="D38" s="15" t="s">
        <v>19</v>
      </c>
      <c r="E38" s="26">
        <v>3335950006</v>
      </c>
    </row>
    <row r="39" spans="1:5" ht="18" x14ac:dyDescent="0.25">
      <c r="A39" s="18" t="str">
        <f>VLOOKUP(B39,'[1]LISTADO ATM'!$A$2:$C$822,3,0)</f>
        <v>DISTRITO NACIONAL</v>
      </c>
      <c r="B39" s="34">
        <v>113</v>
      </c>
      <c r="C39" s="24" t="str">
        <f>VLOOKUP(B39,'[1]LISTADO ATM'!$A$2:$B$822,2,0)</f>
        <v xml:space="preserve">ATM Autoservicio Atalaya del Mar </v>
      </c>
      <c r="D39" s="15" t="s">
        <v>19</v>
      </c>
      <c r="E39" s="26">
        <v>3335950066</v>
      </c>
    </row>
    <row r="40" spans="1:5" ht="18" x14ac:dyDescent="0.25">
      <c r="A40" s="18" t="str">
        <f>VLOOKUP(B40,'[1]LISTADO ATM'!$A$2:$C$822,3,0)</f>
        <v>NORTE</v>
      </c>
      <c r="B40" s="34">
        <v>606</v>
      </c>
      <c r="C40" s="24" t="str">
        <f>VLOOKUP(B40,'[1]LISTADO ATM'!$A$2:$B$822,2,0)</f>
        <v xml:space="preserve">ATM UNP Manolo Tavarez Justo </v>
      </c>
      <c r="D40" s="15" t="s">
        <v>19</v>
      </c>
      <c r="E40" s="26">
        <v>3335950124</v>
      </c>
    </row>
    <row r="41" spans="1:5" ht="18" x14ac:dyDescent="0.25">
      <c r="A41" s="18" t="str">
        <f>VLOOKUP(B41,'[1]LISTADO ATM'!$A$2:$C$822,3,0)</f>
        <v>SUR</v>
      </c>
      <c r="B41" s="34">
        <v>301</v>
      </c>
      <c r="C41" s="24" t="str">
        <f>VLOOKUP(B41,'[1]LISTADO ATM'!$A$2:$B$822,2,0)</f>
        <v xml:space="preserve">ATM UNP Alfa y Omega (Barahona) </v>
      </c>
      <c r="D41" s="15" t="s">
        <v>19</v>
      </c>
      <c r="E41" s="26">
        <v>3335950148</v>
      </c>
    </row>
    <row r="42" spans="1:5" ht="18" customHeight="1" thickBot="1" x14ac:dyDescent="0.3">
      <c r="A42" s="3" t="s">
        <v>11</v>
      </c>
      <c r="B42" s="39">
        <f>COUNT(B36:B41)</f>
        <v>6</v>
      </c>
      <c r="C42" s="54"/>
      <c r="D42" s="55"/>
      <c r="E42" s="56"/>
    </row>
    <row r="43" spans="1:5" ht="15.75" thickBot="1" x14ac:dyDescent="0.3">
      <c r="B43" s="40"/>
      <c r="E43" s="5"/>
    </row>
    <row r="44" spans="1:5" ht="18.75" thickBot="1" x14ac:dyDescent="0.3">
      <c r="A44" s="57" t="s">
        <v>14</v>
      </c>
      <c r="B44" s="58"/>
      <c r="C44" s="58"/>
      <c r="D44" s="58"/>
      <c r="E44" s="59"/>
    </row>
    <row r="45" spans="1:5" ht="18" x14ac:dyDescent="0.25">
      <c r="A45" s="2" t="s">
        <v>5</v>
      </c>
      <c r="B45" s="38" t="s">
        <v>6</v>
      </c>
      <c r="C45" s="2" t="s">
        <v>7</v>
      </c>
      <c r="D45" s="2" t="s">
        <v>8</v>
      </c>
      <c r="E45" s="2" t="s">
        <v>9</v>
      </c>
    </row>
    <row r="46" spans="1:5" ht="18" customHeight="1" x14ac:dyDescent="0.25">
      <c r="A46" s="21" t="str">
        <f>VLOOKUP(B46,'[1]LISTADO ATM'!$A$2:$C$822,3,0)</f>
        <v>SUR</v>
      </c>
      <c r="B46" s="35">
        <v>829</v>
      </c>
      <c r="C46" s="24" t="str">
        <f>VLOOKUP(B46,'[1]LISTADO ATM'!$A$2:$B$822,2,0)</f>
        <v xml:space="preserve">ATM UNP Multicentro Sirena Baní </v>
      </c>
      <c r="D46" s="14" t="s">
        <v>10</v>
      </c>
      <c r="E46" s="26" t="s">
        <v>26</v>
      </c>
    </row>
    <row r="47" spans="1:5" ht="18" customHeight="1" x14ac:dyDescent="0.25">
      <c r="A47" s="21" t="str">
        <f>VLOOKUP(B47,'[1]LISTADO ATM'!$A$2:$C$822,3,0)</f>
        <v>SUR</v>
      </c>
      <c r="B47" s="35">
        <v>249</v>
      </c>
      <c r="C47" s="24" t="str">
        <f>VLOOKUP(B47,'[1]LISTADO ATM'!$A$2:$B$822,2,0)</f>
        <v xml:space="preserve">ATM Banco Agrícola Neiba </v>
      </c>
      <c r="D47" s="14" t="s">
        <v>10</v>
      </c>
      <c r="E47" s="26">
        <v>3335950108</v>
      </c>
    </row>
    <row r="48" spans="1:5" ht="18" customHeight="1" x14ac:dyDescent="0.25">
      <c r="A48" s="21" t="str">
        <f>VLOOKUP(B48,'[1]LISTADO ATM'!$A$2:$C$822,3,0)</f>
        <v>DISTRITO NACIONAL</v>
      </c>
      <c r="B48" s="35">
        <v>240</v>
      </c>
      <c r="C48" s="24" t="str">
        <f>VLOOKUP(B48,'[1]LISTADO ATM'!$A$2:$B$822,2,0)</f>
        <v xml:space="preserve">ATM Oficina Carrefour I </v>
      </c>
      <c r="D48" s="14" t="s">
        <v>10</v>
      </c>
      <c r="E48" s="26">
        <v>3335951790</v>
      </c>
    </row>
    <row r="49" spans="1:5" ht="18" customHeight="1" x14ac:dyDescent="0.25">
      <c r="A49" s="21" t="str">
        <f>VLOOKUP(B49,'[1]LISTADO ATM'!$A$2:$C$822,3,0)</f>
        <v>ESTE</v>
      </c>
      <c r="B49" s="35">
        <v>651</v>
      </c>
      <c r="C49" s="24" t="str">
        <f>VLOOKUP(B49,'[1]LISTADO ATM'!$A$2:$B$822,2,0)</f>
        <v>ATM Eco Petroleo Romana</v>
      </c>
      <c r="D49" s="14" t="s">
        <v>10</v>
      </c>
      <c r="E49" s="26">
        <v>3335951799</v>
      </c>
    </row>
    <row r="50" spans="1:5" ht="18.75" thickBot="1" x14ac:dyDescent="0.3">
      <c r="A50" s="25"/>
      <c r="B50" s="39">
        <f>COUNT(B46:B49)</f>
        <v>4</v>
      </c>
      <c r="C50" s="13"/>
      <c r="D50" s="13"/>
      <c r="E50" s="13"/>
    </row>
    <row r="51" spans="1:5" ht="15.75" thickBot="1" x14ac:dyDescent="0.3">
      <c r="B51" s="40"/>
      <c r="E51" s="5"/>
    </row>
    <row r="52" spans="1:5" ht="18.75" thickBot="1" x14ac:dyDescent="0.3">
      <c r="A52" s="57" t="s">
        <v>10</v>
      </c>
      <c r="B52" s="58"/>
      <c r="C52" s="58"/>
      <c r="D52" s="58"/>
      <c r="E52" s="59"/>
    </row>
    <row r="53" spans="1:5" ht="18" x14ac:dyDescent="0.25">
      <c r="A53" s="2" t="s">
        <v>5</v>
      </c>
      <c r="B53" s="38" t="s">
        <v>6</v>
      </c>
      <c r="C53" s="2" t="s">
        <v>23</v>
      </c>
      <c r="D53" s="2" t="s">
        <v>8</v>
      </c>
      <c r="E53" s="2" t="s">
        <v>9</v>
      </c>
    </row>
    <row r="54" spans="1:5" ht="18" x14ac:dyDescent="0.25">
      <c r="A54" s="21" t="str">
        <f>VLOOKUP(B54,'[1]LISTADO ATM'!$A$2:$C$822,3,0)</f>
        <v>DISTRITO NACIONAL</v>
      </c>
      <c r="B54" s="34">
        <v>745</v>
      </c>
      <c r="C54" s="24" t="str">
        <f>VLOOKUP(B54,'[1]LISTADO ATM'!$A$2:$B$822,2,0)</f>
        <v xml:space="preserve">ATM Oficina Ave. Duarte </v>
      </c>
      <c r="D54" s="21" t="s">
        <v>18</v>
      </c>
      <c r="E54" s="26">
        <v>3335951803</v>
      </c>
    </row>
    <row r="55" spans="1:5" ht="18" x14ac:dyDescent="0.25">
      <c r="A55" s="21" t="str">
        <f>VLOOKUP(B55,'[1]LISTADO ATM'!$A$2:$C$822,3,0)</f>
        <v>NORTE</v>
      </c>
      <c r="B55" s="34">
        <v>926</v>
      </c>
      <c r="C55" s="24" t="str">
        <f>VLOOKUP(B55,'[1]LISTADO ATM'!$A$2:$B$822,2,0)</f>
        <v>ATM S/M Juan Cepin</v>
      </c>
      <c r="D55" s="21" t="s">
        <v>18</v>
      </c>
      <c r="E55" s="26" t="s">
        <v>29</v>
      </c>
    </row>
    <row r="56" spans="1:5" ht="18" x14ac:dyDescent="0.25">
      <c r="A56" s="21" t="str">
        <f>VLOOKUP(B56,'[1]LISTADO ATM'!$A$2:$C$822,3,0)</f>
        <v>DISTRITO NACIONAL</v>
      </c>
      <c r="B56" s="34">
        <v>180</v>
      </c>
      <c r="C56" s="24" t="str">
        <f>VLOOKUP(B56,'[1]LISTADO ATM'!$A$2:$B$822,2,0)</f>
        <v xml:space="preserve">ATM Megacentro II </v>
      </c>
      <c r="D56" s="21" t="s">
        <v>18</v>
      </c>
      <c r="E56" s="26" t="s">
        <v>28</v>
      </c>
    </row>
    <row r="57" spans="1:5" ht="18.75" thickBot="1" x14ac:dyDescent="0.3">
      <c r="A57" s="25" t="s">
        <v>11</v>
      </c>
      <c r="B57" s="39">
        <f>COUNT(B54:B56)</f>
        <v>3</v>
      </c>
      <c r="C57" s="13"/>
      <c r="D57" s="13"/>
      <c r="E57" s="13"/>
    </row>
    <row r="58" spans="1:5" ht="15.75" thickBot="1" x14ac:dyDescent="0.3">
      <c r="B58" s="40"/>
      <c r="E58" s="5"/>
    </row>
    <row r="59" spans="1:5" ht="18" x14ac:dyDescent="0.25">
      <c r="A59" s="64" t="s">
        <v>13</v>
      </c>
      <c r="B59" s="65"/>
      <c r="C59" s="65"/>
      <c r="D59" s="65"/>
      <c r="E59" s="66"/>
    </row>
    <row r="60" spans="1:5" ht="18" x14ac:dyDescent="0.25">
      <c r="A60" s="2" t="s">
        <v>5</v>
      </c>
      <c r="B60" s="38" t="s">
        <v>6</v>
      </c>
      <c r="C60" s="4" t="s">
        <v>7</v>
      </c>
      <c r="D60" s="17" t="s">
        <v>8</v>
      </c>
      <c r="E60" s="17" t="s">
        <v>9</v>
      </c>
    </row>
    <row r="61" spans="1:5" ht="18" x14ac:dyDescent="0.25">
      <c r="A61" s="18" t="str">
        <f>VLOOKUP(B61,'[1]LISTADO ATM'!$A$2:$C$822,3,0)</f>
        <v>SUR</v>
      </c>
      <c r="B61" s="34">
        <v>880</v>
      </c>
      <c r="C61" s="24" t="str">
        <f>VLOOKUP(B61,'[1]LISTADO ATM'!$A$2:$B$822,2,0)</f>
        <v xml:space="preserve">ATM Autoservicio Barahona II </v>
      </c>
      <c r="D61" s="35" t="s">
        <v>21</v>
      </c>
      <c r="E61" s="26">
        <v>3335947792</v>
      </c>
    </row>
    <row r="62" spans="1:5" ht="18" x14ac:dyDescent="0.25">
      <c r="A62" s="18" t="str">
        <f>VLOOKUP(B62,'[1]LISTADO ATM'!$A$2:$C$822,3,0)</f>
        <v>DISTRITO NACIONAL</v>
      </c>
      <c r="B62" s="34">
        <v>701</v>
      </c>
      <c r="C62" s="24" t="str">
        <f>VLOOKUP(B62,'[1]LISTADO ATM'!$A$2:$B$822,2,0)</f>
        <v>ATM Autoservicio Los Alcarrizos</v>
      </c>
      <c r="D62" s="36" t="s">
        <v>24</v>
      </c>
      <c r="E62" s="26">
        <v>3335949614</v>
      </c>
    </row>
    <row r="63" spans="1:5" ht="18.75" thickBot="1" x14ac:dyDescent="0.3">
      <c r="A63" s="25" t="s">
        <v>11</v>
      </c>
      <c r="B63" s="39">
        <f>COUNT(B61:B62)</f>
        <v>2</v>
      </c>
      <c r="C63" s="13"/>
      <c r="D63" s="16"/>
      <c r="E63" s="16"/>
    </row>
    <row r="64" spans="1:5" ht="15.75" thickBot="1" x14ac:dyDescent="0.3">
      <c r="B64" s="40"/>
      <c r="E64" s="5"/>
    </row>
    <row r="65" spans="1:5" ht="18.75" thickBot="1" x14ac:dyDescent="0.3">
      <c r="A65" s="62" t="s">
        <v>12</v>
      </c>
      <c r="B65" s="63"/>
      <c r="C65" t="s">
        <v>17</v>
      </c>
      <c r="D65" s="5"/>
      <c r="E65" s="5"/>
    </row>
    <row r="66" spans="1:5" ht="18.75" thickBot="1" x14ac:dyDescent="0.3">
      <c r="A66" s="32">
        <f>+B50+B57+B63</f>
        <v>9</v>
      </c>
      <c r="B66" s="41"/>
    </row>
    <row r="67" spans="1:5" ht="15.75" thickBot="1" x14ac:dyDescent="0.3">
      <c r="B67" s="40"/>
      <c r="E67" s="5"/>
    </row>
    <row r="68" spans="1:5" ht="18.75" thickBot="1" x14ac:dyDescent="0.3">
      <c r="A68" s="57" t="s">
        <v>15</v>
      </c>
      <c r="B68" s="58"/>
      <c r="C68" s="58"/>
      <c r="D68" s="58"/>
      <c r="E68" s="59"/>
    </row>
    <row r="69" spans="1:5" ht="18" x14ac:dyDescent="0.25">
      <c r="A69" s="6" t="s">
        <v>5</v>
      </c>
      <c r="B69" s="38" t="s">
        <v>6</v>
      </c>
      <c r="C69" s="4" t="s">
        <v>7</v>
      </c>
      <c r="D69" s="60" t="s">
        <v>8</v>
      </c>
      <c r="E69" s="61"/>
    </row>
    <row r="70" spans="1:5" ht="18" x14ac:dyDescent="0.25">
      <c r="A70" s="21" t="str">
        <f>VLOOKUP(B70,'[1]LISTADO ATM'!$A$2:$C$822,3,0)</f>
        <v>DISTRITO NACIONAL</v>
      </c>
      <c r="B70" s="34">
        <v>573</v>
      </c>
      <c r="C70" s="21" t="str">
        <f>VLOOKUP(B70,'[1]LISTADO ATM'!$A$2:$B$822,2,0)</f>
        <v xml:space="preserve">ATM IDSS </v>
      </c>
      <c r="D70" s="43" t="s">
        <v>22</v>
      </c>
      <c r="E70" s="44"/>
    </row>
    <row r="71" spans="1:5" ht="18" x14ac:dyDescent="0.25">
      <c r="A71" s="21" t="str">
        <f>VLOOKUP(B71,'[1]LISTADO ATM'!$A$2:$C$822,3,0)</f>
        <v>DISTRITO NACIONAL</v>
      </c>
      <c r="B71" s="34">
        <v>815</v>
      </c>
      <c r="C71" s="21" t="str">
        <f>VLOOKUP(B71,'[1]LISTADO ATM'!$A$2:$B$822,2,0)</f>
        <v xml:space="preserve">ATM Oficina Atalaya del Mar </v>
      </c>
      <c r="D71" s="43" t="s">
        <v>22</v>
      </c>
      <c r="E71" s="44"/>
    </row>
    <row r="72" spans="1:5" ht="18" x14ac:dyDescent="0.25">
      <c r="A72" s="21" t="str">
        <f>VLOOKUP(B72,'[1]LISTADO ATM'!$A$2:$C$822,3,0)</f>
        <v>DISTRITO NACIONAL</v>
      </c>
      <c r="B72" s="34">
        <v>974</v>
      </c>
      <c r="C72" s="21" t="str">
        <f>VLOOKUP(B72,'[1]LISTADO ATM'!$A$2:$B$822,2,0)</f>
        <v xml:space="preserve">ATM S/M Nacional Ave. Lope de Vega </v>
      </c>
      <c r="D72" s="43" t="s">
        <v>22</v>
      </c>
      <c r="E72" s="44"/>
    </row>
    <row r="73" spans="1:5" ht="18" x14ac:dyDescent="0.25">
      <c r="A73" s="21" t="str">
        <f>VLOOKUP(B73,'[1]LISTADO ATM'!$A$2:$C$822,3,0)</f>
        <v>DISTRITO NACIONAL</v>
      </c>
      <c r="B73" s="34">
        <v>725</v>
      </c>
      <c r="C73" s="21" t="str">
        <f>VLOOKUP(B73,'[1]LISTADO ATM'!$A$2:$B$822,2,0)</f>
        <v xml:space="preserve">ATM El Huacal II  </v>
      </c>
      <c r="D73" s="43" t="s">
        <v>25</v>
      </c>
      <c r="E73" s="44"/>
    </row>
    <row r="74" spans="1:5" ht="18" x14ac:dyDescent="0.25">
      <c r="A74" s="21" t="str">
        <f>VLOOKUP(B74,'[1]LISTADO ATM'!$A$2:$C$822,3,0)</f>
        <v>SUR</v>
      </c>
      <c r="B74" s="34">
        <v>817</v>
      </c>
      <c r="C74" s="21" t="str">
        <f>VLOOKUP(B74,'[1]LISTADO ATM'!$A$2:$B$822,2,0)</f>
        <v xml:space="preserve">ATM Ayuntamiento Sabana Larga (San José de Ocoa) </v>
      </c>
      <c r="D74" s="43" t="s">
        <v>22</v>
      </c>
      <c r="E74" s="44"/>
    </row>
    <row r="75" spans="1:5" ht="18" x14ac:dyDescent="0.25">
      <c r="A75" s="21" t="str">
        <f>VLOOKUP(B75,'[1]LISTADO ATM'!$A$2:$C$822,3,0)</f>
        <v>DISTRITO NACIONAL</v>
      </c>
      <c r="B75" s="34">
        <v>416</v>
      </c>
      <c r="C75" s="21" t="str">
        <f>VLOOKUP(B75,'[1]LISTADO ATM'!$A$2:$B$822,2,0)</f>
        <v xml:space="preserve">ATM Autobanco San Martín II </v>
      </c>
      <c r="D75" s="43" t="s">
        <v>22</v>
      </c>
      <c r="E75" s="44"/>
    </row>
    <row r="76" spans="1:5" ht="18" x14ac:dyDescent="0.25">
      <c r="A76" s="21" t="str">
        <f>VLOOKUP(B76,'[1]LISTADO ATM'!$A$2:$C$822,3,0)</f>
        <v>DISTRITO NACIONAL</v>
      </c>
      <c r="B76" s="34">
        <v>527</v>
      </c>
      <c r="C76" s="21" t="str">
        <f>VLOOKUP(B76,'[1]LISTADO ATM'!$A$2:$B$822,2,0)</f>
        <v>ATM Oficina Zona Oriental II</v>
      </c>
      <c r="D76" s="43" t="s">
        <v>22</v>
      </c>
      <c r="E76" s="44"/>
    </row>
    <row r="77" spans="1:5" ht="18" x14ac:dyDescent="0.25">
      <c r="A77" s="21" t="str">
        <f>VLOOKUP(B77,'[1]LISTADO ATM'!$A$2:$C$822,3,0)</f>
        <v>DISTRITO NACIONAL</v>
      </c>
      <c r="B77" s="34">
        <v>557</v>
      </c>
      <c r="C77" s="21" t="str">
        <f>VLOOKUP(B77,'[1]LISTADO ATM'!$A$2:$B$822,2,0)</f>
        <v xml:space="preserve">ATM Multicentro La Sirena Ave. Mella </v>
      </c>
      <c r="D77" s="43" t="s">
        <v>25</v>
      </c>
      <c r="E77" s="44"/>
    </row>
    <row r="78" spans="1:5" ht="18" x14ac:dyDescent="0.25">
      <c r="A78" s="21" t="str">
        <f>VLOOKUP(B78,'[1]LISTADO ATM'!$A$2:$C$822,3,0)</f>
        <v>DISTRITO NACIONAL</v>
      </c>
      <c r="B78" s="34">
        <v>549</v>
      </c>
      <c r="C78" s="21" t="str">
        <f>VLOOKUP(B78,'[1]LISTADO ATM'!$A$2:$B$822,2,0)</f>
        <v xml:space="preserve">ATM Ministerio de Turismo (Oficinas Gubernamentales) </v>
      </c>
      <c r="D78" s="43" t="s">
        <v>22</v>
      </c>
      <c r="E78" s="44"/>
    </row>
    <row r="79" spans="1:5" ht="18" x14ac:dyDescent="0.25">
      <c r="A79" s="21" t="str">
        <f>VLOOKUP(B79,'[1]LISTADO ATM'!$A$2:$C$822,3,0)</f>
        <v>DISTRITO NACIONAL</v>
      </c>
      <c r="B79" s="34">
        <v>648</v>
      </c>
      <c r="C79" s="21" t="str">
        <f>VLOOKUP(B79,'[1]LISTADO ATM'!$A$2:$B$822,2,0)</f>
        <v xml:space="preserve">ATM Hermandad de Pensionados </v>
      </c>
      <c r="D79" s="43" t="s">
        <v>22</v>
      </c>
      <c r="E79" s="44"/>
    </row>
    <row r="80" spans="1:5" ht="18.75" thickBot="1" x14ac:dyDescent="0.3">
      <c r="A80" s="25" t="s">
        <v>11</v>
      </c>
      <c r="B80" s="39">
        <f>COUNT(B70:B79)</f>
        <v>10</v>
      </c>
      <c r="C80" s="22"/>
      <c r="D80" s="22"/>
      <c r="E80" s="23"/>
    </row>
  </sheetData>
  <mergeCells count="22">
    <mergeCell ref="D72:E72"/>
    <mergeCell ref="D75:E75"/>
    <mergeCell ref="D76:E76"/>
    <mergeCell ref="C42:E42"/>
    <mergeCell ref="A44:E44"/>
    <mergeCell ref="D69:E69"/>
    <mergeCell ref="A68:E68"/>
    <mergeCell ref="A65:B65"/>
    <mergeCell ref="A59:E59"/>
    <mergeCell ref="A52:E52"/>
    <mergeCell ref="D77:E77"/>
    <mergeCell ref="D70:E70"/>
    <mergeCell ref="D71:E71"/>
    <mergeCell ref="D74:E74"/>
    <mergeCell ref="D73:E73"/>
    <mergeCell ref="A1:E1"/>
    <mergeCell ref="A2:E2"/>
    <mergeCell ref="A7:E7"/>
    <mergeCell ref="C32:E32"/>
    <mergeCell ref="A34:E34"/>
    <mergeCell ref="D78:E78"/>
    <mergeCell ref="D79:E79"/>
  </mergeCells>
  <phoneticPr fontId="11" type="noConversion"/>
  <conditionalFormatting sqref="E24">
    <cfRule type="duplicateValues" dxfId="72" priority="9"/>
  </conditionalFormatting>
  <conditionalFormatting sqref="E27">
    <cfRule type="duplicateValues" dxfId="71" priority="5"/>
  </conditionalFormatting>
  <conditionalFormatting sqref="E80:E1048576 E50:E52 E1:E23 E57:E59 E25:E26 E28:E34 E61:E77 E46:E47 E36:E44">
    <cfRule type="duplicateValues" dxfId="70" priority="1948"/>
  </conditionalFormatting>
  <conditionalFormatting sqref="E54">
    <cfRule type="duplicateValues" dxfId="69" priority="4"/>
  </conditionalFormatting>
  <conditionalFormatting sqref="E48:E49">
    <cfRule type="duplicateValues" dxfId="68" priority="3"/>
  </conditionalFormatting>
  <conditionalFormatting sqref="E78:E79">
    <cfRule type="duplicateValues" dxfId="67" priority="2025"/>
  </conditionalFormatting>
  <conditionalFormatting sqref="E56">
    <cfRule type="duplicateValues" dxfId="66" priority="2"/>
  </conditionalFormatting>
  <conditionalFormatting sqref="E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/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5" ht="18.75" thickBot="1" x14ac:dyDescent="0.3">
      <c r="B3" s="34"/>
      <c r="C3" s="28" t="s">
        <v>17</v>
      </c>
    </row>
    <row r="4" spans="2:5" ht="18.75" thickBot="1" x14ac:dyDescent="0.3">
      <c r="B4" s="34"/>
      <c r="C4" s="28" t="s">
        <v>17</v>
      </c>
    </row>
    <row r="5" spans="2:5" ht="18.75" thickBot="1" x14ac:dyDescent="0.3">
      <c r="B5" s="34"/>
      <c r="C5" s="28" t="s">
        <v>17</v>
      </c>
    </row>
    <row r="6" spans="2:5" ht="18.75" thickBot="1" x14ac:dyDescent="0.3">
      <c r="B6" s="34"/>
      <c r="C6" s="28" t="s">
        <v>17</v>
      </c>
    </row>
    <row r="7" spans="2:5" ht="18.75" thickBot="1" x14ac:dyDescent="0.3">
      <c r="B7" s="34"/>
      <c r="C7" s="28" t="s">
        <v>17</v>
      </c>
    </row>
    <row r="8" spans="2:5" ht="18.75" thickBot="1" x14ac:dyDescent="0.3">
      <c r="B8" s="34"/>
      <c r="C8" s="28" t="s">
        <v>17</v>
      </c>
    </row>
    <row r="9" spans="2:5" ht="18.75" thickBot="1" x14ac:dyDescent="0.3">
      <c r="B9" s="34"/>
      <c r="C9" s="28" t="s">
        <v>17</v>
      </c>
    </row>
    <row r="10" spans="2:5" ht="18.75" thickBot="1" x14ac:dyDescent="0.3">
      <c r="B10" s="34"/>
      <c r="C10" s="28" t="s">
        <v>17</v>
      </c>
    </row>
    <row r="11" spans="2:5" ht="18.75" thickBot="1" x14ac:dyDescent="0.3">
      <c r="B11" s="34"/>
      <c r="C11" s="28" t="s">
        <v>17</v>
      </c>
    </row>
    <row r="12" spans="2:5" ht="18.75" thickBot="1" x14ac:dyDescent="0.3">
      <c r="B12" s="34"/>
      <c r="C12" s="28" t="s">
        <v>17</v>
      </c>
    </row>
    <row r="13" spans="2:5" ht="18.75" thickBot="1" x14ac:dyDescent="0.3">
      <c r="B13" s="34"/>
      <c r="C13" s="28" t="s">
        <v>17</v>
      </c>
    </row>
    <row r="14" spans="2:5" ht="18.75" thickBot="1" x14ac:dyDescent="0.3">
      <c r="B14" s="34"/>
      <c r="C14" s="28" t="s">
        <v>17</v>
      </c>
    </row>
    <row r="15" spans="2:5" ht="18.75" thickBot="1" x14ac:dyDescent="0.3">
      <c r="B15" s="34"/>
      <c r="C15" s="28" t="s">
        <v>17</v>
      </c>
    </row>
    <row r="16" spans="2:5" ht="18.75" thickBot="1" x14ac:dyDescent="0.3">
      <c r="B16" s="34"/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5" priority="1951"/>
  </conditionalFormatting>
  <conditionalFormatting sqref="B43:B68">
    <cfRule type="duplicateValues" dxfId="64" priority="1949"/>
  </conditionalFormatting>
  <conditionalFormatting sqref="B42">
    <cfRule type="duplicateValues" dxfId="63" priority="710"/>
  </conditionalFormatting>
  <conditionalFormatting sqref="B42">
    <cfRule type="duplicateValues" dxfId="62" priority="708"/>
    <cfRule type="duplicateValues" dxfId="61" priority="709"/>
  </conditionalFormatting>
  <conditionalFormatting sqref="B42">
    <cfRule type="duplicateValues" dxfId="60" priority="711"/>
    <cfRule type="duplicateValues" dxfId="59" priority="712"/>
  </conditionalFormatting>
  <conditionalFormatting sqref="B42">
    <cfRule type="duplicateValues" dxfId="58" priority="713"/>
  </conditionalFormatting>
  <conditionalFormatting sqref="B42">
    <cfRule type="duplicateValues" dxfId="57" priority="714"/>
    <cfRule type="duplicateValues" dxfId="56" priority="715"/>
    <cfRule type="duplicateValues" dxfId="55" priority="716"/>
  </conditionalFormatting>
  <conditionalFormatting sqref="B34:B41">
    <cfRule type="duplicateValues" dxfId="54" priority="686"/>
  </conditionalFormatting>
  <conditionalFormatting sqref="B34:B41">
    <cfRule type="duplicateValues" dxfId="53" priority="683"/>
    <cfRule type="duplicateValues" dxfId="52" priority="684"/>
    <cfRule type="duplicateValues" dxfId="51" priority="685"/>
  </conditionalFormatting>
  <conditionalFormatting sqref="B34:B41">
    <cfRule type="duplicateValues" dxfId="50" priority="687"/>
    <cfRule type="duplicateValues" dxfId="49" priority="688"/>
  </conditionalFormatting>
  <conditionalFormatting sqref="B34:B41">
    <cfRule type="duplicateValues" dxfId="48" priority="689"/>
    <cfRule type="duplicateValues" dxfId="47" priority="690"/>
    <cfRule type="duplicateValues" dxfId="46" priority="691"/>
  </conditionalFormatting>
  <conditionalFormatting sqref="B24:B33">
    <cfRule type="duplicateValues" dxfId="45" priority="295"/>
  </conditionalFormatting>
  <conditionalFormatting sqref="B24:B33">
    <cfRule type="duplicateValues" dxfId="44" priority="294"/>
  </conditionalFormatting>
  <conditionalFormatting sqref="B24:B33">
    <cfRule type="duplicateValues" dxfId="43" priority="293"/>
  </conditionalFormatting>
  <conditionalFormatting sqref="B24:B33">
    <cfRule type="duplicateValues" dxfId="42" priority="291"/>
    <cfRule type="duplicateValues" dxfId="41" priority="292"/>
  </conditionalFormatting>
  <conditionalFormatting sqref="B24:B33">
    <cfRule type="duplicateValues" dxfId="40" priority="288"/>
    <cfRule type="duplicateValues" dxfId="39" priority="289"/>
    <cfRule type="duplicateValues" dxfId="38" priority="290"/>
  </conditionalFormatting>
  <conditionalFormatting sqref="B24:B33">
    <cfRule type="duplicateValues" dxfId="37" priority="284"/>
    <cfRule type="duplicateValues" dxfId="36" priority="285"/>
    <cfRule type="duplicateValues" dxfId="35" priority="286"/>
    <cfRule type="duplicateValues" dxfId="34" priority="287"/>
  </conditionalFormatting>
  <conditionalFormatting sqref="B24:B33">
    <cfRule type="duplicateValues" dxfId="33" priority="282"/>
    <cfRule type="duplicateValues" dxfId="32" priority="283"/>
  </conditionalFormatting>
  <conditionalFormatting sqref="B24:B33">
    <cfRule type="duplicateValues" dxfId="31" priority="279"/>
    <cfRule type="duplicateValues" dxfId="30" priority="280"/>
    <cfRule type="duplicateValues" dxfId="29" priority="281"/>
  </conditionalFormatting>
  <conditionalFormatting sqref="B24:B33">
    <cfRule type="duplicateValues" dxfId="28" priority="278"/>
  </conditionalFormatting>
  <conditionalFormatting sqref="B24:B33">
    <cfRule type="duplicateValues" dxfId="27" priority="274"/>
    <cfRule type="duplicateValues" dxfId="26" priority="275"/>
    <cfRule type="duplicateValues" dxfId="25" priority="276"/>
    <cfRule type="duplicateValues" dxfId="24" priority="277"/>
  </conditionalFormatting>
  <conditionalFormatting sqref="B24:B33">
    <cfRule type="duplicateValues" dxfId="23" priority="262"/>
    <cfRule type="duplicateValues" dxfId="22" priority="263"/>
  </conditionalFormatting>
  <conditionalFormatting sqref="B24:B33">
    <cfRule type="duplicateValues" dxfId="21" priority="259"/>
    <cfRule type="duplicateValues" dxfId="20" priority="260"/>
    <cfRule type="duplicateValues" dxfId="19" priority="261"/>
  </conditionalFormatting>
  <conditionalFormatting sqref="B24:B33">
    <cfRule type="duplicateValues" dxfId="18" priority="258"/>
  </conditionalFormatting>
  <conditionalFormatting sqref="B24:B33">
    <cfRule type="duplicateValues" dxfId="17" priority="254"/>
    <cfRule type="duplicateValues" dxfId="16" priority="255"/>
    <cfRule type="duplicateValues" dxfId="15" priority="256"/>
    <cfRule type="duplicateValues" dxfId="14" priority="257"/>
  </conditionalFormatting>
  <conditionalFormatting sqref="B22:B23">
    <cfRule type="duplicateValues" dxfId="13" priority="253"/>
  </conditionalFormatting>
  <conditionalFormatting sqref="B20:B21">
    <cfRule type="duplicateValues" dxfId="12" priority="237"/>
  </conditionalFormatting>
  <conditionalFormatting sqref="B20:B21">
    <cfRule type="duplicateValues" dxfId="11" priority="242"/>
  </conditionalFormatting>
  <conditionalFormatting sqref="B20:B21">
    <cfRule type="duplicateValues" dxfId="10" priority="243"/>
    <cfRule type="duplicateValues" dxfId="9" priority="244"/>
  </conditionalFormatting>
  <conditionalFormatting sqref="B20:B21">
    <cfRule type="duplicateValues" dxfId="8" priority="238"/>
    <cfRule type="duplicateValues" dxfId="7" priority="239"/>
    <cfRule type="duplicateValues" dxfId="6" priority="240"/>
  </conditionalFormatting>
  <conditionalFormatting sqref="B20:B21">
    <cfRule type="duplicateValues" dxfId="5" priority="241"/>
  </conditionalFormatting>
  <conditionalFormatting sqref="B2 B14:B19">
    <cfRule type="duplicateValues" dxfId="4" priority="3"/>
    <cfRule type="duplicateValues" dxfId="3" priority="4"/>
  </conditionalFormatting>
  <conditionalFormatting sqref="B3:B13">
    <cfRule type="duplicateValues" dxfId="2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2021-07-12T21:53:47Z</dcterms:modified>
</cp:coreProperties>
</file>