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3\"/>
    </mc:Choice>
  </mc:AlternateContent>
  <xr:revisionPtr revIDLastSave="0" documentId="13_ncr:1_{C1D90359-B295-47E7-BC1F-434D391E16E3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Efectivo!$A$76:$E$76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1" l="1"/>
  <c r="B61" i="1"/>
  <c r="A58" i="1"/>
  <c r="C58" i="1"/>
  <c r="A59" i="1"/>
  <c r="C59" i="1"/>
  <c r="A60" i="1"/>
  <c r="C60" i="1"/>
  <c r="A68" i="1"/>
  <c r="C68" i="1"/>
  <c r="A69" i="1"/>
  <c r="C69" i="1"/>
  <c r="A70" i="1"/>
  <c r="C70" i="1"/>
  <c r="A71" i="1"/>
  <c r="C71" i="1"/>
  <c r="A72" i="1"/>
  <c r="C72" i="1"/>
  <c r="C67" i="1"/>
  <c r="A67" i="1"/>
  <c r="A83" i="1"/>
  <c r="C83" i="1"/>
  <c r="A84" i="1"/>
  <c r="C84" i="1"/>
  <c r="A85" i="1"/>
  <c r="C85" i="1"/>
  <c r="C82" i="1"/>
  <c r="A82" i="1"/>
  <c r="A38" i="1"/>
  <c r="C38" i="1"/>
  <c r="A39" i="1"/>
  <c r="C39" i="1"/>
  <c r="A40" i="1"/>
  <c r="C40" i="1"/>
  <c r="A41" i="1"/>
  <c r="C41" i="1"/>
  <c r="C37" i="1"/>
  <c r="A37" i="1"/>
  <c r="A52" i="1"/>
  <c r="C52" i="1"/>
  <c r="A53" i="1"/>
  <c r="C53" i="1"/>
  <c r="A54" i="1"/>
  <c r="C54" i="1"/>
  <c r="A55" i="1"/>
  <c r="C55" i="1"/>
  <c r="A56" i="1"/>
  <c r="C56" i="1"/>
  <c r="A57" i="1"/>
  <c r="C57" i="1"/>
  <c r="C51" i="1"/>
  <c r="A51" i="1"/>
  <c r="A28" i="1"/>
  <c r="C28" i="1"/>
  <c r="A29" i="1"/>
  <c r="C29" i="1"/>
  <c r="A30" i="1"/>
  <c r="C30" i="1"/>
  <c r="C27" i="1"/>
  <c r="A27" i="1"/>
  <c r="A105" i="1"/>
  <c r="C105" i="1"/>
  <c r="A106" i="1"/>
  <c r="C106" i="1"/>
  <c r="B107" i="1"/>
  <c r="B31" i="1"/>
  <c r="B42" i="1" l="1"/>
  <c r="C21" i="1"/>
  <c r="C22" i="1"/>
  <c r="C23" i="1"/>
  <c r="C24" i="1"/>
  <c r="C25" i="1"/>
  <c r="C26" i="1"/>
  <c r="A21" i="1"/>
  <c r="A22" i="1"/>
  <c r="A23" i="1"/>
  <c r="A24" i="1"/>
  <c r="A25" i="1"/>
  <c r="A26" i="1"/>
  <c r="C16" i="1"/>
  <c r="C17" i="1"/>
  <c r="C18" i="1"/>
  <c r="C19" i="1"/>
  <c r="A16" i="1"/>
  <c r="A17" i="1"/>
  <c r="A18" i="1"/>
  <c r="C12" i="1"/>
  <c r="C13" i="1"/>
  <c r="C14" i="1"/>
  <c r="C15" i="1"/>
  <c r="A12" i="1"/>
  <c r="A13" i="1"/>
  <c r="A14" i="1"/>
  <c r="A15" i="1"/>
  <c r="A19" i="1"/>
  <c r="C49" i="1"/>
  <c r="C50" i="1"/>
  <c r="A49" i="1"/>
  <c r="A50" i="1"/>
  <c r="C80" i="1"/>
  <c r="C81" i="1"/>
  <c r="A80" i="1"/>
  <c r="C104" i="1"/>
  <c r="A104" i="1"/>
  <c r="A81" i="1"/>
  <c r="B73" i="1"/>
  <c r="E2" i="3"/>
  <c r="C103" i="1" l="1"/>
  <c r="A103" i="1"/>
  <c r="C78" i="1"/>
  <c r="C79" i="1"/>
  <c r="A78" i="1"/>
  <c r="A79" i="1"/>
  <c r="C36" i="1"/>
  <c r="A36" i="1"/>
  <c r="C10" i="1"/>
  <c r="C11" i="1"/>
  <c r="C20" i="1"/>
  <c r="A10" i="1"/>
  <c r="A11" i="1"/>
  <c r="A20" i="1"/>
  <c r="C65" i="1"/>
  <c r="C66" i="1"/>
  <c r="A65" i="1"/>
  <c r="A66" i="1"/>
  <c r="C47" i="1"/>
  <c r="C48" i="1"/>
  <c r="A47" i="1"/>
  <c r="A48" i="1"/>
  <c r="A100" i="1" l="1"/>
  <c r="A101" i="1"/>
  <c r="A102" i="1"/>
  <c r="C100" i="1"/>
  <c r="C101" i="1"/>
  <c r="C102" i="1"/>
  <c r="C99" i="1" l="1"/>
  <c r="A99" i="1"/>
  <c r="C46" i="1"/>
  <c r="A46" i="1"/>
  <c r="C35" i="1" l="1"/>
  <c r="A35" i="1"/>
  <c r="C9" i="1" l="1"/>
  <c r="A9" i="1"/>
  <c r="C98" i="1"/>
  <c r="A98" i="1"/>
  <c r="C96" i="1" l="1"/>
  <c r="A96" i="1"/>
  <c r="A77" i="1"/>
  <c r="C77" i="1"/>
  <c r="C95" i="1" l="1"/>
  <c r="C97" i="1"/>
  <c r="A95" i="1"/>
  <c r="A97" i="1"/>
  <c r="C94" i="1" l="1"/>
  <c r="A94" i="1"/>
  <c r="A93" i="1" l="1"/>
  <c r="C93" i="1"/>
  <c r="A89" i="1" l="1"/>
</calcChain>
</file>

<file path=xl/sharedStrings.xml><?xml version="1.0" encoding="utf-8"?>
<sst xmlns="http://schemas.openxmlformats.org/spreadsheetml/2006/main" count="1018" uniqueCount="40">
  <si>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</si>
  <si>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</si>
  <si>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</si>
  <si>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</si>
  <si>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</si>
  <si>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</si>
  <si>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</si>
  <si>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</si>
  <si>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</si>
  <si>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</si>
  <si>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</si>
  <si>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</si>
  <si>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</si>
  <si>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</si>
  <si>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</si>
  <si>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</si>
  <si>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</si>
  <si>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</si>
  <si>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</si>
  <si>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</si>
  <si>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</si>
  <si>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</si>
  <si>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</si>
  <si>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</si>
  <si>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</si>
  <si>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</si>
  <si>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3335951869 </t>
  </si>
  <si>
    <t>3335951914 </t>
  </si>
  <si>
    <t>M</t>
  </si>
  <si>
    <t>3335953590 </t>
  </si>
  <si>
    <t>3335953600 </t>
  </si>
  <si>
    <t>3335953603 </t>
  </si>
  <si>
    <t>3335953609 </t>
  </si>
  <si>
    <t>3335953618 </t>
  </si>
  <si>
    <t>3335953619 </t>
  </si>
  <si>
    <t>3335953625 </t>
  </si>
  <si>
    <t>3335953627 </t>
  </si>
  <si>
    <t>3335953630 </t>
  </si>
  <si>
    <t>3335953631 </t>
  </si>
  <si>
    <t>3335953639 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</si>
</sst>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41" fillId="8" borderId="3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28"/>
      <tableStyleElement type="headerRow" dxfId="227"/>
      <tableStyleElement type="totalRow" dxfId="226"/>
      <tableStyleElement type="firstColumn" dxfId="225"/>
      <tableStyleElement type="lastColumn" dxfId="224"/>
      <tableStyleElement type="firstRowStripe" dxfId="223"/>
      <tableStyleElement type="firstColumnStripe" dxfId="2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tabSelected="1" topLeftCell="A16" zoomScale="85" zoomScaleNormal="85" workbookViewId="0">
      <selection activeCell="F9" sqref="F9"/>
    </sheetView>
  </sheetViews>
  <sheetFormatPr defaultColWidth="23.42578125" defaultRowHeight="15" x14ac:dyDescent="0.25"/>
  <cols>
    <col min="1" max="1" width="26.42578125" bestFit="1" customWidth="1"/>
    <col min="2" max="2" width="23" style="4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44390.25</v>
      </c>
      <c r="C4" s="1"/>
      <c r="D4" s="1"/>
      <c r="E4" s="10"/>
    </row>
    <row r="5" spans="1:5" ht="18.75" thickBot="1" x14ac:dyDescent="0.3">
      <c r="A5" s="7" t="s">
        <v>3</v>
      </c>
      <c r="B5" s="33">
        <v>44390.708333333336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DISTRITO NACIONAL</v>
      </c>
      <c r="B9" s="34">
        <v>722</v>
      </c>
      <c r="C9" s="43" t="str">
        <f>VLOOKUP(B9,'[1]LISTADO ATM'!$A$2:$B$822,2,0)</f>
        <v xml:space="preserve">ATM Oficina Charles de Gaulle III </v>
      </c>
      <c r="D9" s="15" t="s">
        <v>20</v>
      </c>
      <c r="E9" s="26">
        <v>3335952020</v>
      </c>
    </row>
    <row r="10" spans="1:5" ht="18" x14ac:dyDescent="0.25">
      <c r="A10" s="21" t="str">
        <f>VLOOKUP(B10,'[1]LISTADO ATM'!$A$2:$C$822,3,0)</f>
        <v>DISTRITO NACIONAL</v>
      </c>
      <c r="B10" s="34">
        <v>745</v>
      </c>
      <c r="C10" s="43" t="str">
        <f>VLOOKUP(B10,'[1]LISTADO ATM'!$A$2:$B$822,2,0)</f>
        <v xml:space="preserve">ATM Oficina Ave. Duarte </v>
      </c>
      <c r="D10" s="15" t="s">
        <v>20</v>
      </c>
      <c r="E10" s="26">
        <v>3335951803</v>
      </c>
    </row>
    <row r="11" spans="1:5" ht="18" x14ac:dyDescent="0.25">
      <c r="A11" s="21" t="str">
        <f>VLOOKUP(B11,'[1]LISTADO ATM'!$A$2:$C$822,3,0)</f>
        <v>NORTE</v>
      </c>
      <c r="B11" s="34">
        <v>926</v>
      </c>
      <c r="C11" s="43" t="str">
        <f>VLOOKUP(B11,'[1]LISTADO ATM'!$A$2:$B$822,2,0)</f>
        <v>ATM S/M Juan Cepin</v>
      </c>
      <c r="D11" s="15" t="s">
        <v>20</v>
      </c>
      <c r="E11" s="26" t="s">
        <v>27</v>
      </c>
    </row>
    <row r="12" spans="1:5" ht="18" x14ac:dyDescent="0.25">
      <c r="A12" s="21" t="str">
        <f>VLOOKUP(B12,'[1]LISTADO ATM'!$A$2:$C$822,3,0)</f>
        <v>DISTRITO NACIONAL</v>
      </c>
      <c r="B12" s="34">
        <v>240</v>
      </c>
      <c r="C12" s="43" t="str">
        <f>VLOOKUP(B12,'[1]LISTADO ATM'!$A$2:$B$822,2,0)</f>
        <v xml:space="preserve">ATM Oficina Carrefour I </v>
      </c>
      <c r="D12" s="15" t="s">
        <v>20</v>
      </c>
      <c r="E12" s="26">
        <v>3335951790</v>
      </c>
    </row>
    <row r="13" spans="1:5" ht="18" x14ac:dyDescent="0.25">
      <c r="A13" s="21" t="str">
        <f>VLOOKUP(B13,'[1]LISTADO ATM'!$A$2:$C$822,3,0)</f>
        <v>SUR</v>
      </c>
      <c r="B13" s="34">
        <v>249</v>
      </c>
      <c r="C13" s="43" t="str">
        <f>VLOOKUP(B13,'[1]LISTADO ATM'!$A$2:$B$822,2,0)</f>
        <v xml:space="preserve">ATM Banco Agrícola Neiba </v>
      </c>
      <c r="D13" s="15" t="s">
        <v>20</v>
      </c>
      <c r="E13" s="26">
        <v>3335950108</v>
      </c>
    </row>
    <row r="14" spans="1:5" ht="18" x14ac:dyDescent="0.25">
      <c r="A14" s="21" t="str">
        <f>VLOOKUP(B14,'[1]LISTADO ATM'!$A$2:$C$822,3,0)</f>
        <v>DISTRITO NACIONAL</v>
      </c>
      <c r="B14" s="34">
        <v>415</v>
      </c>
      <c r="C14" s="43" t="str">
        <f>VLOOKUP(B14,'[1]LISTADO ATM'!$A$2:$B$822,2,0)</f>
        <v xml:space="preserve">ATM Autobanco San Martín I </v>
      </c>
      <c r="D14" s="15" t="s">
        <v>20</v>
      </c>
      <c r="E14" s="26">
        <v>3335951989</v>
      </c>
    </row>
    <row r="15" spans="1:5" ht="18" x14ac:dyDescent="0.25">
      <c r="A15" s="21" t="str">
        <f>VLOOKUP(B15,'[1]LISTADO ATM'!$A$2:$C$822,3,0)</f>
        <v>DISTRITO NACIONAL</v>
      </c>
      <c r="B15" s="34">
        <v>493</v>
      </c>
      <c r="C15" s="43" t="str">
        <f>VLOOKUP(B15,'[1]LISTADO ATM'!$A$2:$B$822,2,0)</f>
        <v xml:space="preserve">ATM Oficina Haina Occidental II </v>
      </c>
      <c r="D15" s="15" t="s">
        <v>20</v>
      </c>
      <c r="E15" s="26">
        <v>3335951984</v>
      </c>
    </row>
    <row r="16" spans="1:5" ht="18" x14ac:dyDescent="0.25">
      <c r="A16" s="21" t="str">
        <f>VLOOKUP(B16,'[1]LISTADO ATM'!$A$2:$C$822,3,0)</f>
        <v>DISTRITO NACIONAL</v>
      </c>
      <c r="B16" s="34">
        <v>14</v>
      </c>
      <c r="C16" s="43" t="str">
        <f>VLOOKUP(B16,'[1]LISTADO ATM'!$A$2:$B$822,2,0)</f>
        <v xml:space="preserve">ATM Oficina Aeropuerto Las Américas I </v>
      </c>
      <c r="D16" s="15" t="s">
        <v>20</v>
      </c>
      <c r="E16" s="26">
        <v>3335952019</v>
      </c>
    </row>
    <row r="17" spans="1:6" ht="18" x14ac:dyDescent="0.25">
      <c r="A17" s="21" t="str">
        <f>VLOOKUP(B17,'[1]LISTADO ATM'!$A$2:$C$822,3,0)</f>
        <v>DISTRITO NACIONAL</v>
      </c>
      <c r="B17" s="34">
        <v>32</v>
      </c>
      <c r="C17" s="43" t="str">
        <f>VLOOKUP(B17,'[1]LISTADO ATM'!$A$2:$B$822,2,0)</f>
        <v xml:space="preserve">ATM Oficina San Martín II </v>
      </c>
      <c r="D17" s="15" t="s">
        <v>20</v>
      </c>
      <c r="E17" s="26">
        <v>3335952318</v>
      </c>
    </row>
    <row r="18" spans="1:6" ht="18" x14ac:dyDescent="0.25">
      <c r="A18" s="21" t="str">
        <f>VLOOKUP(B18,'[1]LISTADO ATM'!$A$2:$C$822,3,0)</f>
        <v>SUR</v>
      </c>
      <c r="B18" s="34">
        <v>677</v>
      </c>
      <c r="C18" s="43" t="str">
        <f>VLOOKUP(B18,'[1]LISTADO ATM'!$A$2:$B$822,2,0)</f>
        <v>ATM PBG Villa Jaragua</v>
      </c>
      <c r="D18" s="15" t="s">
        <v>20</v>
      </c>
      <c r="E18" s="26">
        <v>3335952357</v>
      </c>
    </row>
    <row r="19" spans="1:6" ht="18" x14ac:dyDescent="0.25">
      <c r="A19" s="21" t="str">
        <f>VLOOKUP(B19,'[1]LISTADO ATM'!$A$2:$C$822,3,0)</f>
        <v>DISTRITO NACIONAL</v>
      </c>
      <c r="B19" s="34">
        <v>486</v>
      </c>
      <c r="C19" s="43" t="str">
        <f>VLOOKUP(B19,'[1]LISTADO ATM'!$A$2:$B$822,2,0)</f>
        <v xml:space="preserve">ATM Olé La Caleta </v>
      </c>
      <c r="D19" s="15" t="s">
        <v>20</v>
      </c>
      <c r="E19" s="26">
        <v>3335952627</v>
      </c>
    </row>
    <row r="20" spans="1:6" ht="18" x14ac:dyDescent="0.25">
      <c r="A20" s="21" t="str">
        <f>VLOOKUP(B20,'[1]LISTADO ATM'!$A$2:$C$822,3,0)</f>
        <v>NORTE</v>
      </c>
      <c r="B20" s="34">
        <v>151</v>
      </c>
      <c r="C20" s="43" t="str">
        <f>VLOOKUP(B20,'[1]LISTADO ATM'!$A$2:$B$822,2,0)</f>
        <v xml:space="preserve">ATM Oficina Nagua </v>
      </c>
      <c r="D20" s="15" t="s">
        <v>20</v>
      </c>
      <c r="E20" s="26">
        <v>3335953252</v>
      </c>
    </row>
    <row r="21" spans="1:6" ht="18" x14ac:dyDescent="0.25">
      <c r="A21" s="21" t="str">
        <f>VLOOKUP(B21,'[1]LISTADO ATM'!$A$2:$C$822,3,0)</f>
        <v>SUR</v>
      </c>
      <c r="B21" s="34">
        <v>84</v>
      </c>
      <c r="C21" s="43" t="str">
        <f>VLOOKUP(B21,'[1]LISTADO ATM'!$A$2:$B$822,2,0)</f>
        <v xml:space="preserve">ATM Oficina Multicentro Sirena San Cristóbal </v>
      </c>
      <c r="D21" s="15" t="s">
        <v>20</v>
      </c>
      <c r="E21" s="26">
        <v>3335951981</v>
      </c>
    </row>
    <row r="22" spans="1:6" ht="18" x14ac:dyDescent="0.25">
      <c r="A22" s="21" t="str">
        <f>VLOOKUP(B22,'[1]LISTADO ATM'!$A$2:$C$822,3,0)</f>
        <v>DISTRITO NACIONAL</v>
      </c>
      <c r="B22" s="34">
        <v>180</v>
      </c>
      <c r="C22" s="43" t="str">
        <f>VLOOKUP(B22,'[1]LISTADO ATM'!$A$2:$B$822,2,0)</f>
        <v xml:space="preserve">ATM Megacentro II </v>
      </c>
      <c r="D22" s="15" t="s">
        <v>20</v>
      </c>
      <c r="E22" s="26" t="s">
        <v>26</v>
      </c>
    </row>
    <row r="23" spans="1:6" ht="18" x14ac:dyDescent="0.25">
      <c r="A23" s="21" t="str">
        <f>VLOOKUP(B23,'[1]LISTADO ATM'!$A$2:$C$822,3,0)</f>
        <v>NORTE</v>
      </c>
      <c r="B23" s="34">
        <v>262</v>
      </c>
      <c r="C23" s="43" t="str">
        <f>VLOOKUP(B23,'[1]LISTADO ATM'!$A$2:$B$822,2,0)</f>
        <v xml:space="preserve">ATM Oficina Obras Públicas (Santiago) </v>
      </c>
      <c r="D23" s="15" t="s">
        <v>20</v>
      </c>
      <c r="E23" s="26">
        <v>3335952168</v>
      </c>
      <c r="F23" t="s">
        <v>28</v>
      </c>
    </row>
    <row r="24" spans="1:6" ht="18" x14ac:dyDescent="0.25">
      <c r="A24" s="21" t="str">
        <f>VLOOKUP(B24,'[1]LISTADO ATM'!$A$2:$C$822,3,0)</f>
        <v>ESTE</v>
      </c>
      <c r="B24" s="34">
        <v>912</v>
      </c>
      <c r="C24" s="43" t="str">
        <f>VLOOKUP(B24,'[1]LISTADO ATM'!$A$2:$B$822,2,0)</f>
        <v xml:space="preserve">ATM Oficina San Pedro II </v>
      </c>
      <c r="D24" s="15" t="s">
        <v>20</v>
      </c>
      <c r="E24" s="26">
        <v>3335953001</v>
      </c>
    </row>
    <row r="25" spans="1:6" ht="18" x14ac:dyDescent="0.25">
      <c r="A25" s="21" t="str">
        <f>VLOOKUP(B25,'[1]LISTADO ATM'!$A$2:$C$822,3,0)</f>
        <v>SUR</v>
      </c>
      <c r="B25" s="34">
        <v>984</v>
      </c>
      <c r="C25" s="43" t="str">
        <f>VLOOKUP(B25,'[1]LISTADO ATM'!$A$2:$B$822,2,0)</f>
        <v xml:space="preserve">ATM Oficina Neiba II </v>
      </c>
      <c r="D25" s="15" t="s">
        <v>20</v>
      </c>
      <c r="E25" s="26">
        <v>3335952997</v>
      </c>
    </row>
    <row r="26" spans="1:6" ht="18" x14ac:dyDescent="0.25">
      <c r="A26" s="21" t="str">
        <f>VLOOKUP(B26,'[1]LISTADO ATM'!$A$2:$C$822,3,0)</f>
        <v>NORTE</v>
      </c>
      <c r="B26" s="34">
        <v>950</v>
      </c>
      <c r="C26" s="43" t="str">
        <f>VLOOKUP(B26,'[1]LISTADO ATM'!$A$2:$B$822,2,0)</f>
        <v xml:space="preserve">ATM Oficina Monterrico </v>
      </c>
      <c r="D26" s="15" t="s">
        <v>20</v>
      </c>
      <c r="E26" s="26">
        <v>3335952021</v>
      </c>
    </row>
    <row r="27" spans="1:6" ht="18" x14ac:dyDescent="0.25">
      <c r="A27" s="21" t="e">
        <f>VLOOKUP(B27,'[1]LISTADO ATM'!$A$2:$C$822,3,0)</f>
        <v>#N/A</v>
      </c>
      <c r="B27" s="34"/>
      <c r="C27" s="43" t="e">
        <f>VLOOKUP(B27,'[1]LISTADO ATM'!$A$2:$B$822,2,0)</f>
        <v>#N/A</v>
      </c>
      <c r="D27" s="15" t="s">
        <v>20</v>
      </c>
      <c r="E27" s="26"/>
    </row>
    <row r="28" spans="1:6" ht="18" x14ac:dyDescent="0.25">
      <c r="A28" s="21" t="e">
        <f>VLOOKUP(B28,'[1]LISTADO ATM'!$A$2:$C$822,3,0)</f>
        <v>#N/A</v>
      </c>
      <c r="B28" s="34"/>
      <c r="C28" s="43" t="e">
        <f>VLOOKUP(B28,'[1]LISTADO ATM'!$A$2:$B$822,2,0)</f>
        <v>#N/A</v>
      </c>
      <c r="D28" s="15" t="s">
        <v>20</v>
      </c>
      <c r="E28" s="26"/>
    </row>
    <row r="29" spans="1:6" ht="18" x14ac:dyDescent="0.25">
      <c r="A29" s="21" t="e">
        <f>VLOOKUP(B29,'[1]LISTADO ATM'!$A$2:$C$822,3,0)</f>
        <v>#N/A</v>
      </c>
      <c r="B29" s="34"/>
      <c r="C29" s="43" t="e">
        <f>VLOOKUP(B29,'[1]LISTADO ATM'!$A$2:$B$822,2,0)</f>
        <v>#N/A</v>
      </c>
      <c r="D29" s="15" t="s">
        <v>20</v>
      </c>
      <c r="E29" s="26"/>
    </row>
    <row r="30" spans="1:6" ht="18" x14ac:dyDescent="0.25">
      <c r="A30" s="21" t="e">
        <f>VLOOKUP(B30,'[1]LISTADO ATM'!$A$2:$C$822,3,0)</f>
        <v>#N/A</v>
      </c>
      <c r="B30" s="34"/>
      <c r="C30" s="43" t="e">
        <f>VLOOKUP(B30,'[1]LISTADO ATM'!$A$2:$B$822,2,0)</f>
        <v>#N/A</v>
      </c>
      <c r="D30" s="15" t="s">
        <v>20</v>
      </c>
      <c r="E30" s="26"/>
    </row>
    <row r="31" spans="1:6" ht="18.75" thickBot="1" x14ac:dyDescent="0.3">
      <c r="A31" s="3" t="s">
        <v>11</v>
      </c>
      <c r="B31" s="39">
        <f>COUNT(B9:B26)</f>
        <v>18</v>
      </c>
      <c r="C31" s="55"/>
      <c r="D31" s="56"/>
      <c r="E31" s="57"/>
    </row>
    <row r="32" spans="1:6" x14ac:dyDescent="0.25">
      <c r="B32" s="40"/>
      <c r="E32" s="5"/>
    </row>
    <row r="33" spans="1:5" ht="18" x14ac:dyDescent="0.25">
      <c r="A33" s="52" t="s">
        <v>16</v>
      </c>
      <c r="B33" s="53"/>
      <c r="C33" s="53"/>
      <c r="D33" s="53"/>
      <c r="E33" s="54"/>
    </row>
    <row r="34" spans="1:5" ht="18" x14ac:dyDescent="0.25">
      <c r="A34" s="2" t="s">
        <v>5</v>
      </c>
      <c r="B34" s="2" t="s">
        <v>6</v>
      </c>
      <c r="C34" s="2" t="s">
        <v>7</v>
      </c>
      <c r="D34" s="2" t="s">
        <v>8</v>
      </c>
      <c r="E34" s="2" t="s">
        <v>9</v>
      </c>
    </row>
    <row r="35" spans="1:5" ht="18" x14ac:dyDescent="0.25">
      <c r="A35" s="21" t="str">
        <f>VLOOKUP(B35,'[1]LISTADO ATM'!$A$2:$C$822,3,0)</f>
        <v>NORTE</v>
      </c>
      <c r="B35" s="21">
        <v>599</v>
      </c>
      <c r="C35" s="43" t="str">
        <f>VLOOKUP(B35,'[1]LISTADO ATM'!$A$2:$B$822,2,0)</f>
        <v xml:space="preserve">ATM Oficina Plaza Internacional (Santiago) </v>
      </c>
      <c r="D35" s="15" t="s">
        <v>19</v>
      </c>
      <c r="E35" s="26">
        <v>3335951991</v>
      </c>
    </row>
    <row r="36" spans="1:5" ht="18" x14ac:dyDescent="0.25">
      <c r="A36" s="21" t="str">
        <f>VLOOKUP(B36,'[1]LISTADO ATM'!$A$2:$C$822,3,0)</f>
        <v>DISTRITO NACIONAL</v>
      </c>
      <c r="B36" s="21">
        <v>701</v>
      </c>
      <c r="C36" s="43" t="str">
        <f>VLOOKUP(B36,'[1]LISTADO ATM'!$A$2:$B$822,2,0)</f>
        <v>ATM Autoservicio Los Alcarrizos</v>
      </c>
      <c r="D36" s="15" t="s">
        <v>19</v>
      </c>
      <c r="E36" s="24">
        <v>3335949614</v>
      </c>
    </row>
    <row r="37" spans="1:5" ht="18" x14ac:dyDescent="0.25">
      <c r="A37" s="21" t="e">
        <f>VLOOKUP(B37,'[1]LISTADO ATM'!$A$2:$C$822,3,0)</f>
        <v>#N/A</v>
      </c>
      <c r="B37" s="21"/>
      <c r="C37" s="43" t="e">
        <f>VLOOKUP(B37,'[1]LISTADO ATM'!$A$2:$B$822,2,0)</f>
        <v>#N/A</v>
      </c>
      <c r="D37" s="15" t="s">
        <v>19</v>
      </c>
      <c r="E37" s="24"/>
    </row>
    <row r="38" spans="1:5" ht="18" x14ac:dyDescent="0.25">
      <c r="A38" s="21" t="e">
        <f>VLOOKUP(B38,'[1]LISTADO ATM'!$A$2:$C$822,3,0)</f>
        <v>#N/A</v>
      </c>
      <c r="B38" s="21"/>
      <c r="C38" s="43" t="e">
        <f>VLOOKUP(B38,'[1]LISTADO ATM'!$A$2:$B$822,2,0)</f>
        <v>#N/A</v>
      </c>
      <c r="D38" s="15" t="s">
        <v>19</v>
      </c>
      <c r="E38" s="24"/>
    </row>
    <row r="39" spans="1:5" ht="18" x14ac:dyDescent="0.25">
      <c r="A39" s="21" t="e">
        <f>VLOOKUP(B39,'[1]LISTADO ATM'!$A$2:$C$822,3,0)</f>
        <v>#N/A</v>
      </c>
      <c r="B39" s="21"/>
      <c r="C39" s="43" t="e">
        <f>VLOOKUP(B39,'[1]LISTADO ATM'!$A$2:$B$822,2,0)</f>
        <v>#N/A</v>
      </c>
      <c r="D39" s="15" t="s">
        <v>19</v>
      </c>
      <c r="E39" s="24"/>
    </row>
    <row r="40" spans="1:5" ht="18" x14ac:dyDescent="0.25">
      <c r="A40" s="21" t="e">
        <f>VLOOKUP(B40,'[1]LISTADO ATM'!$A$2:$C$822,3,0)</f>
        <v>#N/A</v>
      </c>
      <c r="B40" s="21"/>
      <c r="C40" s="43" t="e">
        <f>VLOOKUP(B40,'[1]LISTADO ATM'!$A$2:$B$822,2,0)</f>
        <v>#N/A</v>
      </c>
      <c r="D40" s="15" t="s">
        <v>19</v>
      </c>
      <c r="E40" s="24"/>
    </row>
    <row r="41" spans="1:5" ht="18" x14ac:dyDescent="0.25">
      <c r="A41" s="21" t="e">
        <f>VLOOKUP(B41,'[1]LISTADO ATM'!$A$2:$C$822,3,0)</f>
        <v>#N/A</v>
      </c>
      <c r="B41" s="21"/>
      <c r="C41" s="43" t="e">
        <f>VLOOKUP(B41,'[1]LISTADO ATM'!$A$2:$B$822,2,0)</f>
        <v>#N/A</v>
      </c>
      <c r="D41" s="15" t="s">
        <v>19</v>
      </c>
      <c r="E41" s="24"/>
    </row>
    <row r="42" spans="1:5" ht="18" customHeight="1" thickBot="1" x14ac:dyDescent="0.3">
      <c r="A42" s="3" t="s">
        <v>11</v>
      </c>
      <c r="B42" s="39">
        <f>COUNT(B35:B35)</f>
        <v>1</v>
      </c>
      <c r="C42" s="55"/>
      <c r="D42" s="56"/>
      <c r="E42" s="57"/>
    </row>
    <row r="43" spans="1:5" ht="15.75" thickBot="1" x14ac:dyDescent="0.3">
      <c r="B43" s="40"/>
      <c r="E43" s="5"/>
    </row>
    <row r="44" spans="1:5" ht="18.75" thickBot="1" x14ac:dyDescent="0.3">
      <c r="A44" s="58" t="s">
        <v>14</v>
      </c>
      <c r="B44" s="59"/>
      <c r="C44" s="59"/>
      <c r="D44" s="59"/>
      <c r="E44" s="60"/>
    </row>
    <row r="45" spans="1:5" ht="18" x14ac:dyDescent="0.25">
      <c r="A45" s="2" t="s">
        <v>5</v>
      </c>
      <c r="B45" s="2" t="s">
        <v>6</v>
      </c>
      <c r="C45" s="2" t="s">
        <v>7</v>
      </c>
      <c r="D45" s="2" t="s">
        <v>8</v>
      </c>
      <c r="E45" s="2" t="s">
        <v>9</v>
      </c>
    </row>
    <row r="46" spans="1:5" ht="18" customHeight="1" x14ac:dyDescent="0.25">
      <c r="A46" s="21" t="str">
        <f>VLOOKUP(B46,'[1]LISTADO ATM'!$A$2:$C$822,3,0)</f>
        <v>ESTE</v>
      </c>
      <c r="B46" s="35">
        <v>651</v>
      </c>
      <c r="C46" s="24" t="str">
        <f>VLOOKUP(B46,'[1]LISTADO ATM'!$A$2:$B$822,2,0)</f>
        <v>ATM Eco Petroleo Romana</v>
      </c>
      <c r="D46" s="14" t="s">
        <v>10</v>
      </c>
      <c r="E46" s="26">
        <v>3335951799</v>
      </c>
    </row>
    <row r="47" spans="1:5" ht="18" customHeight="1" x14ac:dyDescent="0.25">
      <c r="A47" s="21" t="str">
        <f>VLOOKUP(B47,'[1]LISTADO ATM'!$A$2:$C$822,3,0)</f>
        <v>NORTE</v>
      </c>
      <c r="B47" s="35">
        <v>771</v>
      </c>
      <c r="C47" s="24" t="str">
        <f>VLOOKUP(B47,'[1]LISTADO ATM'!$A$2:$B$822,2,0)</f>
        <v xml:space="preserve">ATM UASD Mao </v>
      </c>
      <c r="D47" s="14" t="s">
        <v>10</v>
      </c>
      <c r="E47" s="26">
        <v>3335952026</v>
      </c>
    </row>
    <row r="48" spans="1:5" ht="18" customHeight="1" x14ac:dyDescent="0.25">
      <c r="A48" s="21" t="str">
        <f>VLOOKUP(B48,'[1]LISTADO ATM'!$A$2:$C$822,3,0)</f>
        <v>SUR</v>
      </c>
      <c r="B48" s="35">
        <v>829</v>
      </c>
      <c r="C48" s="24" t="str">
        <f>VLOOKUP(B48,'[1]LISTADO ATM'!$A$2:$B$822,2,0)</f>
        <v xml:space="preserve">ATM UNP Multicentro Sirena Baní </v>
      </c>
      <c r="D48" s="14" t="s">
        <v>10</v>
      </c>
      <c r="E48" s="26">
        <v>3335952080</v>
      </c>
    </row>
    <row r="49" spans="1:5" ht="18" customHeight="1" x14ac:dyDescent="0.25">
      <c r="A49" s="21" t="str">
        <f>VLOOKUP(B49,'[1]LISTADO ATM'!$A$2:$C$822,3,0)</f>
        <v>DISTRITO NACIONAL</v>
      </c>
      <c r="B49" s="35">
        <v>551</v>
      </c>
      <c r="C49" s="24" t="str">
        <f>VLOOKUP(B49,'[1]LISTADO ATM'!$A$2:$B$822,2,0)</f>
        <v xml:space="preserve">ATM Oficina Padre Castellanos </v>
      </c>
      <c r="D49" s="14" t="s">
        <v>10</v>
      </c>
      <c r="E49" s="26">
        <v>3335953458</v>
      </c>
    </row>
    <row r="50" spans="1:5" ht="18" customHeight="1" x14ac:dyDescent="0.25">
      <c r="A50" s="21" t="str">
        <f>VLOOKUP(B50,'[1]LISTADO ATM'!$A$2:$C$822,3,0)</f>
        <v>DISTRITO NACIONAL</v>
      </c>
      <c r="B50" s="35">
        <v>498</v>
      </c>
      <c r="C50" s="24" t="str">
        <f>VLOOKUP(B50,'[1]LISTADO ATM'!$A$2:$B$822,2,0)</f>
        <v xml:space="preserve">ATM Estación Sunix 27 de Febrero </v>
      </c>
      <c r="D50" s="14" t="s">
        <v>10</v>
      </c>
      <c r="E50" s="26">
        <v>3335953462</v>
      </c>
    </row>
    <row r="51" spans="1:5" ht="18" customHeight="1" x14ac:dyDescent="0.25">
      <c r="A51" s="21" t="str">
        <f>VLOOKUP(B51,'[1]LISTADO ATM'!$A$2:$C$822,3,0)</f>
        <v>SUR</v>
      </c>
      <c r="B51" s="35">
        <v>45</v>
      </c>
      <c r="C51" s="24" t="str">
        <f>VLOOKUP(B51,'[1]LISTADO ATM'!$A$2:$B$822,2,0)</f>
        <v xml:space="preserve">ATM Oficina Tamayo </v>
      </c>
      <c r="D51" s="14" t="s">
        <v>10</v>
      </c>
      <c r="E51" s="26" t="s">
        <v>32</v>
      </c>
    </row>
    <row r="52" spans="1:5" ht="18" customHeight="1" x14ac:dyDescent="0.25">
      <c r="A52" s="21" t="str">
        <f>VLOOKUP(B52,'[1]LISTADO ATM'!$A$2:$C$822,3,0)</f>
        <v>ESTE</v>
      </c>
      <c r="B52" s="35">
        <v>824</v>
      </c>
      <c r="C52" s="24" t="str">
        <f>VLOOKUP(B52,'[1]LISTADO ATM'!$A$2:$B$822,2,0)</f>
        <v xml:space="preserve">ATM Multiplaza (Higuey) </v>
      </c>
      <c r="D52" s="14" t="s">
        <v>10</v>
      </c>
      <c r="E52" s="26" t="s">
        <v>33</v>
      </c>
    </row>
    <row r="53" spans="1:5" ht="18" customHeight="1" x14ac:dyDescent="0.25">
      <c r="A53" s="21" t="str">
        <f>VLOOKUP(B53,'[1]LISTADO ATM'!$A$2:$C$822,3,0)</f>
        <v>DISTRITO NACIONAL</v>
      </c>
      <c r="B53" s="35">
        <v>410</v>
      </c>
      <c r="C53" s="24" t="str">
        <f>VLOOKUP(B53,'[1]LISTADO ATM'!$A$2:$B$822,2,0)</f>
        <v xml:space="preserve">ATM Oficina Las Palmas de Herrera II </v>
      </c>
      <c r="D53" s="14" t="s">
        <v>10</v>
      </c>
      <c r="E53" s="26" t="s">
        <v>34</v>
      </c>
    </row>
    <row r="54" spans="1:5" ht="18" customHeight="1" x14ac:dyDescent="0.25">
      <c r="A54" s="21" t="str">
        <f>VLOOKUP(B54,'[1]LISTADO ATM'!$A$2:$C$822,3,0)</f>
        <v>NORTE</v>
      </c>
      <c r="B54" s="35">
        <v>372</v>
      </c>
      <c r="C54" s="24" t="str">
        <f>VLOOKUP(B54,'[1]LISTADO ATM'!$A$2:$B$822,2,0)</f>
        <v>ATM Oficina Sánchez II</v>
      </c>
      <c r="D54" s="14" t="s">
        <v>10</v>
      </c>
      <c r="E54" s="26" t="s">
        <v>35</v>
      </c>
    </row>
    <row r="55" spans="1:5" ht="18" customHeight="1" x14ac:dyDescent="0.25">
      <c r="A55" s="21" t="str">
        <f>VLOOKUP(B55,'[1]LISTADO ATM'!$A$2:$C$822,3,0)</f>
        <v>DISTRITO NACIONAL</v>
      </c>
      <c r="B55" s="35">
        <v>516</v>
      </c>
      <c r="C55" s="24" t="str">
        <f>VLOOKUP(B55,'[1]LISTADO ATM'!$A$2:$B$822,2,0)</f>
        <v xml:space="preserve">ATM Oficina Gascue </v>
      </c>
      <c r="D55" s="14" t="s">
        <v>10</v>
      </c>
      <c r="E55" s="26" t="s">
        <v>36</v>
      </c>
    </row>
    <row r="56" spans="1:5" ht="18" customHeight="1" x14ac:dyDescent="0.25">
      <c r="A56" s="21" t="str">
        <f>VLOOKUP(B56,'[1]LISTADO ATM'!$A$2:$C$822,3,0)</f>
        <v>DISTRITO NACIONAL</v>
      </c>
      <c r="B56" s="35">
        <v>588</v>
      </c>
      <c r="C56" s="24" t="str">
        <f>VLOOKUP(B56,'[1]LISTADO ATM'!$A$2:$B$822,2,0)</f>
        <v xml:space="preserve">ATM INAVI </v>
      </c>
      <c r="D56" s="14" t="s">
        <v>10</v>
      </c>
      <c r="E56" s="26" t="s">
        <v>38</v>
      </c>
    </row>
    <row r="57" spans="1:5" ht="18" customHeight="1" x14ac:dyDescent="0.25">
      <c r="A57" s="21" t="e">
        <f>VLOOKUP(B57,'[1]LISTADO ATM'!$A$2:$C$822,3,0)</f>
        <v>#N/A</v>
      </c>
      <c r="B57" s="35"/>
      <c r="C57" s="24" t="e">
        <f>VLOOKUP(B57,'[1]LISTADO ATM'!$A$2:$B$822,2,0)</f>
        <v>#N/A</v>
      </c>
      <c r="D57" s="14" t="s">
        <v>10</v>
      </c>
      <c r="E57" s="26"/>
    </row>
    <row r="58" spans="1:5" ht="18" customHeight="1" x14ac:dyDescent="0.25">
      <c r="A58" s="21" t="e">
        <f>VLOOKUP(B58,'[1]LISTADO ATM'!$A$2:$C$822,3,0)</f>
        <v>#N/A</v>
      </c>
      <c r="B58" s="35"/>
      <c r="C58" s="24" t="e">
        <f>VLOOKUP(B58,'[1]LISTADO ATM'!$A$2:$B$822,2,0)</f>
        <v>#N/A</v>
      </c>
      <c r="D58" s="14" t="s">
        <v>10</v>
      </c>
      <c r="E58" s="26"/>
    </row>
    <row r="59" spans="1:5" ht="18" customHeight="1" x14ac:dyDescent="0.25">
      <c r="A59" s="21" t="e">
        <f>VLOOKUP(B59,'[1]LISTADO ATM'!$A$2:$C$822,3,0)</f>
        <v>#N/A</v>
      </c>
      <c r="B59" s="35"/>
      <c r="C59" s="24" t="e">
        <f>VLOOKUP(B59,'[1]LISTADO ATM'!$A$2:$B$822,2,0)</f>
        <v>#N/A</v>
      </c>
      <c r="D59" s="14" t="s">
        <v>10</v>
      </c>
      <c r="E59" s="26"/>
    </row>
    <row r="60" spans="1:5" ht="18" customHeight="1" x14ac:dyDescent="0.25">
      <c r="A60" s="21" t="e">
        <f>VLOOKUP(B60,'[1]LISTADO ATM'!$A$2:$C$822,3,0)</f>
        <v>#N/A</v>
      </c>
      <c r="B60" s="35"/>
      <c r="C60" s="24" t="e">
        <f>VLOOKUP(B60,'[1]LISTADO ATM'!$A$2:$B$822,2,0)</f>
        <v>#N/A</v>
      </c>
      <c r="D60" s="14" t="s">
        <v>10</v>
      </c>
      <c r="E60" s="26"/>
    </row>
    <row r="61" spans="1:5" ht="18.75" thickBot="1" x14ac:dyDescent="0.3">
      <c r="A61" s="25"/>
      <c r="B61" s="39">
        <f>COUNT(B46:B56)</f>
        <v>11</v>
      </c>
      <c r="C61" s="13"/>
      <c r="D61" s="13"/>
      <c r="E61" s="13"/>
    </row>
    <row r="62" spans="1:5" ht="15.75" thickBot="1" x14ac:dyDescent="0.3">
      <c r="B62" s="40"/>
      <c r="E62" s="5"/>
    </row>
    <row r="63" spans="1:5" ht="18.75" thickBot="1" x14ac:dyDescent="0.3">
      <c r="A63" s="58" t="s">
        <v>10</v>
      </c>
      <c r="B63" s="59"/>
      <c r="C63" s="59"/>
      <c r="D63" s="59"/>
      <c r="E63" s="60"/>
    </row>
    <row r="64" spans="1:5" ht="18" x14ac:dyDescent="0.25">
      <c r="A64" s="2" t="s">
        <v>5</v>
      </c>
      <c r="B64" s="2" t="s">
        <v>6</v>
      </c>
      <c r="C64" s="2" t="s">
        <v>23</v>
      </c>
      <c r="D64" s="2" t="s">
        <v>8</v>
      </c>
      <c r="E64" s="2" t="s">
        <v>9</v>
      </c>
    </row>
    <row r="65" spans="1:5" ht="18" x14ac:dyDescent="0.25">
      <c r="A65" s="21" t="str">
        <f>VLOOKUP(B65,'[1]LISTADO ATM'!$A$2:$C$822,3,0)</f>
        <v>DISTRITO NACIONAL</v>
      </c>
      <c r="B65" s="34">
        <v>970</v>
      </c>
      <c r="C65" s="24" t="str">
        <f>VLOOKUP(B65,'[1]LISTADO ATM'!$A$2:$B$822,2,0)</f>
        <v xml:space="preserve">ATM S/M Olé Haina </v>
      </c>
      <c r="D65" s="21" t="s">
        <v>18</v>
      </c>
      <c r="E65" s="26">
        <v>3335952988</v>
      </c>
    </row>
    <row r="66" spans="1:5" ht="18" x14ac:dyDescent="0.25">
      <c r="A66" s="21" t="str">
        <f>VLOOKUP(B66,'[1]LISTADO ATM'!$A$2:$C$822,3,0)</f>
        <v>NORTE</v>
      </c>
      <c r="B66" s="34">
        <v>888</v>
      </c>
      <c r="C66" s="24" t="str">
        <f>VLOOKUP(B66,'[1]LISTADO ATM'!$A$2:$B$822,2,0)</f>
        <v>ATM Oficina galeria 56 II (SFM)</v>
      </c>
      <c r="D66" s="21" t="s">
        <v>18</v>
      </c>
      <c r="E66" s="26">
        <v>3335953051</v>
      </c>
    </row>
    <row r="67" spans="1:5" ht="18" x14ac:dyDescent="0.25">
      <c r="A67" s="21" t="str">
        <f>VLOOKUP(B67,'[1]LISTADO ATM'!$A$2:$C$822,3,0)</f>
        <v>DISTRITO NACIONAL</v>
      </c>
      <c r="B67" s="34">
        <v>542</v>
      </c>
      <c r="C67" s="24" t="str">
        <f>VLOOKUP(B67,'[1]LISTADO ATM'!$A$2:$B$822,2,0)</f>
        <v>ATM S/M la Cadena Carretera Mella</v>
      </c>
      <c r="D67" s="21" t="s">
        <v>18</v>
      </c>
      <c r="E67" s="26" t="s">
        <v>30</v>
      </c>
    </row>
    <row r="68" spans="1:5" ht="18" x14ac:dyDescent="0.25">
      <c r="A68" s="21" t="str">
        <f>VLOOKUP(B68,'[1]LISTADO ATM'!$A$2:$C$822,3,0)</f>
        <v>DISTRITO NACIONAL</v>
      </c>
      <c r="B68" s="34">
        <v>149</v>
      </c>
      <c r="C68" s="24" t="str">
        <f>VLOOKUP(B68,'[1]LISTADO ATM'!$A$2:$B$822,2,0)</f>
        <v>ATM Estación Metro Concepción</v>
      </c>
      <c r="D68" s="21" t="s">
        <v>18</v>
      </c>
      <c r="E68" s="26" t="s">
        <v>31</v>
      </c>
    </row>
    <row r="69" spans="1:5" ht="18" x14ac:dyDescent="0.25">
      <c r="A69" s="21" t="str">
        <f>VLOOKUP(B69,'[1]LISTADO ATM'!$A$2:$C$822,3,0)</f>
        <v>SUR</v>
      </c>
      <c r="B69" s="34">
        <v>616</v>
      </c>
      <c r="C69" s="24" t="str">
        <f>VLOOKUP(B69,'[1]LISTADO ATM'!$A$2:$B$822,2,0)</f>
        <v xml:space="preserve">ATM 5ta. Brigada Barahona </v>
      </c>
      <c r="D69" s="21" t="s">
        <v>18</v>
      </c>
      <c r="E69" s="26" t="s">
        <v>37</v>
      </c>
    </row>
    <row r="70" spans="1:5" ht="18" x14ac:dyDescent="0.25">
      <c r="A70" s="21" t="e">
        <f>VLOOKUP(B70,'[1]LISTADO ATM'!$A$2:$C$822,3,0)</f>
        <v>#N/A</v>
      </c>
      <c r="B70" s="34"/>
      <c r="C70" s="24" t="e">
        <f>VLOOKUP(B70,'[1]LISTADO ATM'!$A$2:$B$822,2,0)</f>
        <v>#N/A</v>
      </c>
      <c r="D70" s="21" t="s">
        <v>18</v>
      </c>
      <c r="E70" s="26"/>
    </row>
    <row r="71" spans="1:5" ht="18" x14ac:dyDescent="0.25">
      <c r="A71" s="21" t="e">
        <f>VLOOKUP(B71,'[1]LISTADO ATM'!$A$2:$C$822,3,0)</f>
        <v>#N/A</v>
      </c>
      <c r="B71" s="34"/>
      <c r="C71" s="24" t="e">
        <f>VLOOKUP(B71,'[1]LISTADO ATM'!$A$2:$B$822,2,0)</f>
        <v>#N/A</v>
      </c>
      <c r="D71" s="21" t="s">
        <v>18</v>
      </c>
      <c r="E71" s="26"/>
    </row>
    <row r="72" spans="1:5" ht="18" x14ac:dyDescent="0.25">
      <c r="A72" s="21" t="e">
        <f>VLOOKUP(B72,'[1]LISTADO ATM'!$A$2:$C$822,3,0)</f>
        <v>#N/A</v>
      </c>
      <c r="B72" s="34"/>
      <c r="C72" s="24" t="e">
        <f>VLOOKUP(B72,'[1]LISTADO ATM'!$A$2:$B$822,2,0)</f>
        <v>#N/A</v>
      </c>
      <c r="D72" s="21" t="s">
        <v>18</v>
      </c>
      <c r="E72" s="26"/>
    </row>
    <row r="73" spans="1:5" ht="18.75" thickBot="1" x14ac:dyDescent="0.3">
      <c r="A73" s="25" t="s">
        <v>11</v>
      </c>
      <c r="B73" s="39">
        <f>COUNT(B65:B66)</f>
        <v>2</v>
      </c>
      <c r="C73" s="13"/>
      <c r="D73" s="13"/>
      <c r="E73" s="13"/>
    </row>
    <row r="74" spans="1:5" ht="15.75" thickBot="1" x14ac:dyDescent="0.3">
      <c r="B74" s="40"/>
      <c r="E74" s="5"/>
    </row>
    <row r="75" spans="1:5" ht="18" x14ac:dyDescent="0.25">
      <c r="A75" s="65" t="s">
        <v>13</v>
      </c>
      <c r="B75" s="66"/>
      <c r="C75" s="66"/>
      <c r="D75" s="66"/>
      <c r="E75" s="67"/>
    </row>
    <row r="76" spans="1:5" ht="18" x14ac:dyDescent="0.25">
      <c r="A76" s="2" t="s">
        <v>5</v>
      </c>
      <c r="B76" s="2" t="s">
        <v>6</v>
      </c>
      <c r="C76" s="4" t="s">
        <v>7</v>
      </c>
      <c r="D76" s="17" t="s">
        <v>8</v>
      </c>
      <c r="E76" s="17" t="s">
        <v>9</v>
      </c>
    </row>
    <row r="77" spans="1:5" ht="18" x14ac:dyDescent="0.25">
      <c r="A77" s="18" t="str">
        <f>VLOOKUP(B77,'[1]LISTADO ATM'!$A$2:$C$822,3,0)</f>
        <v>SUR</v>
      </c>
      <c r="B77" s="34">
        <v>880</v>
      </c>
      <c r="C77" s="24" t="str">
        <f>VLOOKUP(B77,'[1]LISTADO ATM'!$A$2:$B$822,2,0)</f>
        <v xml:space="preserve">ATM Autoservicio Barahona II </v>
      </c>
      <c r="D77" s="35" t="s">
        <v>21</v>
      </c>
      <c r="E77" s="26">
        <v>3335947792</v>
      </c>
    </row>
    <row r="78" spans="1:5" ht="18" x14ac:dyDescent="0.25">
      <c r="A78" s="18" t="str">
        <f>VLOOKUP(B78,'[1]LISTADO ATM'!$A$2:$C$822,3,0)</f>
        <v>DISTRITO NACIONAL</v>
      </c>
      <c r="B78" s="34">
        <v>87</v>
      </c>
      <c r="C78" s="24" t="str">
        <f>VLOOKUP(B78,'[1]LISTADO ATM'!$A$2:$B$822,2,0)</f>
        <v xml:space="preserve">ATM Autoservicio Sarasota </v>
      </c>
      <c r="D78" s="35" t="s">
        <v>21</v>
      </c>
      <c r="E78" s="26">
        <v>3335952959</v>
      </c>
    </row>
    <row r="79" spans="1:5" ht="18" x14ac:dyDescent="0.25">
      <c r="A79" s="18" t="str">
        <f>VLOOKUP(B79,'[1]LISTADO ATM'!$A$2:$C$822,3,0)</f>
        <v>ESTE</v>
      </c>
      <c r="B79" s="34">
        <v>673</v>
      </c>
      <c r="C79" s="24" t="str">
        <f>VLOOKUP(B79,'[1]LISTADO ATM'!$A$2:$B$822,2,0)</f>
        <v>ATM Clínica Dr. Cruz Jiminián</v>
      </c>
      <c r="D79" s="36" t="s">
        <v>24</v>
      </c>
      <c r="E79" s="26">
        <v>3335952628</v>
      </c>
    </row>
    <row r="80" spans="1:5" ht="18" x14ac:dyDescent="0.25">
      <c r="A80" s="18" t="str">
        <f>VLOOKUP(B80,'[1]LISTADO ATM'!$A$2:$C$822,3,0)</f>
        <v>ESTE</v>
      </c>
      <c r="B80" s="34">
        <v>608</v>
      </c>
      <c r="C80" s="24" t="str">
        <f>VLOOKUP(B80,'[1]LISTADO ATM'!$A$2:$B$822,2,0)</f>
        <v xml:space="preserve">ATM Oficina Jumbo (San Pedro) </v>
      </c>
      <c r="D80" s="35" t="s">
        <v>21</v>
      </c>
      <c r="E80" s="26">
        <v>3335953003</v>
      </c>
    </row>
    <row r="81" spans="1:5" ht="18" x14ac:dyDescent="0.25">
      <c r="A81" s="18" t="str">
        <f>VLOOKUP(B81,'[1]LISTADO ATM'!$A$2:$C$822,3,0)</f>
        <v>DISTRITO NACIONAL</v>
      </c>
      <c r="B81" s="34">
        <v>686</v>
      </c>
      <c r="C81" s="24" t="str">
        <f>VLOOKUP(B81,'[1]LISTADO ATM'!$A$2:$B$822,2,0)</f>
        <v>ATM Autoservicio Oficina Máximo Gómez</v>
      </c>
      <c r="D81" s="35" t="s">
        <v>21</v>
      </c>
      <c r="E81" s="26">
        <v>3335953006</v>
      </c>
    </row>
    <row r="82" spans="1:5" ht="18" x14ac:dyDescent="0.25">
      <c r="A82" s="18" t="str">
        <f>VLOOKUP(B82,'[1]LISTADO ATM'!$A$2:$C$822,3,0)</f>
        <v>NORTE</v>
      </c>
      <c r="B82" s="34">
        <v>171</v>
      </c>
      <c r="C82" s="24" t="str">
        <f>VLOOKUP(B82,'[1]LISTADO ATM'!$A$2:$B$822,2,0)</f>
        <v xml:space="preserve">ATM Oficina Moca </v>
      </c>
      <c r="D82" s="35" t="s">
        <v>21</v>
      </c>
      <c r="E82" s="26" t="s">
        <v>29</v>
      </c>
    </row>
    <row r="83" spans="1:5" ht="18" x14ac:dyDescent="0.25">
      <c r="A83" s="18" t="str">
        <f>VLOOKUP(B83,'[1]LISTADO ATM'!$A$2:$C$822,3,0)</f>
        <v>ESTE</v>
      </c>
      <c r="B83" s="34">
        <v>330</v>
      </c>
      <c r="C83" s="24" t="str">
        <f>VLOOKUP(B83,'[1]LISTADO ATM'!$A$2:$B$822,2,0)</f>
        <v xml:space="preserve">ATM Oficina Boulevard (Higuey) </v>
      </c>
      <c r="D83" s="35" t="s">
        <v>21</v>
      </c>
      <c r="E83" s="26" t="s">
        <v>39</v>
      </c>
    </row>
    <row r="84" spans="1:5" ht="18" x14ac:dyDescent="0.25">
      <c r="A84" s="18" t="e">
        <f>VLOOKUP(B84,'[1]LISTADO ATM'!$A$2:$C$822,3,0)</f>
        <v>#N/A</v>
      </c>
      <c r="B84" s="34"/>
      <c r="C84" s="24" t="e">
        <f>VLOOKUP(B84,'[1]LISTADO ATM'!$A$2:$B$822,2,0)</f>
        <v>#N/A</v>
      </c>
      <c r="D84" s="35"/>
      <c r="E84" s="26"/>
    </row>
    <row r="85" spans="1:5" ht="18" x14ac:dyDescent="0.25">
      <c r="A85" s="18" t="e">
        <f>VLOOKUP(B85,'[1]LISTADO ATM'!$A$2:$C$822,3,0)</f>
        <v>#N/A</v>
      </c>
      <c r="B85" s="34"/>
      <c r="C85" s="24" t="e">
        <f>VLOOKUP(B85,'[1]LISTADO ATM'!$A$2:$B$822,2,0)</f>
        <v>#N/A</v>
      </c>
      <c r="D85" s="35"/>
      <c r="E85" s="26"/>
    </row>
    <row r="86" spans="1:5" ht="18.75" thickBot="1" x14ac:dyDescent="0.3">
      <c r="A86" s="25" t="s">
        <v>11</v>
      </c>
      <c r="B86" s="39">
        <f>COUNT(B77:B83)</f>
        <v>7</v>
      </c>
      <c r="C86" s="13"/>
      <c r="D86" s="16"/>
      <c r="E86" s="16"/>
    </row>
    <row r="87" spans="1:5" ht="15.75" thickBot="1" x14ac:dyDescent="0.3">
      <c r="B87" s="40"/>
      <c r="E87" s="5"/>
    </row>
    <row r="88" spans="1:5" ht="18.75" thickBot="1" x14ac:dyDescent="0.3">
      <c r="A88" s="63" t="s">
        <v>12</v>
      </c>
      <c r="B88" s="64"/>
      <c r="C88" t="s">
        <v>17</v>
      </c>
      <c r="D88" s="5"/>
      <c r="E88" s="5"/>
    </row>
    <row r="89" spans="1:5" ht="18.75" thickBot="1" x14ac:dyDescent="0.3">
      <c r="A89" s="32">
        <f>+B61+B73+B86</f>
        <v>20</v>
      </c>
      <c r="B89" s="41"/>
    </row>
    <row r="90" spans="1:5" ht="15.75" thickBot="1" x14ac:dyDescent="0.3">
      <c r="B90" s="40"/>
      <c r="E90" s="5"/>
    </row>
    <row r="91" spans="1:5" ht="18.75" thickBot="1" x14ac:dyDescent="0.3">
      <c r="A91" s="58" t="s">
        <v>15</v>
      </c>
      <c r="B91" s="59"/>
      <c r="C91" s="59"/>
      <c r="D91" s="59"/>
      <c r="E91" s="60"/>
    </row>
    <row r="92" spans="1:5" ht="18" x14ac:dyDescent="0.25">
      <c r="A92" s="6" t="s">
        <v>5</v>
      </c>
      <c r="B92" s="38" t="s">
        <v>6</v>
      </c>
      <c r="C92" s="4" t="s">
        <v>7</v>
      </c>
      <c r="D92" s="61" t="s">
        <v>8</v>
      </c>
      <c r="E92" s="62"/>
    </row>
    <row r="93" spans="1:5" ht="18" x14ac:dyDescent="0.25">
      <c r="A93" s="21" t="str">
        <f>VLOOKUP(B93,'[1]LISTADO ATM'!$A$2:$C$822,3,0)</f>
        <v>DISTRITO NACIONAL</v>
      </c>
      <c r="B93" s="34">
        <v>573</v>
      </c>
      <c r="C93" s="21" t="str">
        <f>VLOOKUP(B93,'[1]LISTADO ATM'!$A$2:$B$822,2,0)</f>
        <v xml:space="preserve">ATM IDSS </v>
      </c>
      <c r="D93" s="44" t="s">
        <v>22</v>
      </c>
      <c r="E93" s="45"/>
    </row>
    <row r="94" spans="1:5" ht="18" x14ac:dyDescent="0.25">
      <c r="A94" s="21" t="str">
        <f>VLOOKUP(B94,'[1]LISTADO ATM'!$A$2:$C$822,3,0)</f>
        <v>DISTRITO NACIONAL</v>
      </c>
      <c r="B94" s="34">
        <v>815</v>
      </c>
      <c r="C94" s="21" t="str">
        <f>VLOOKUP(B94,'[1]LISTADO ATM'!$A$2:$B$822,2,0)</f>
        <v xml:space="preserve">ATM Oficina Atalaya del Mar </v>
      </c>
      <c r="D94" s="44" t="s">
        <v>22</v>
      </c>
      <c r="E94" s="45"/>
    </row>
    <row r="95" spans="1:5" ht="18" x14ac:dyDescent="0.25">
      <c r="A95" s="21" t="str">
        <f>VLOOKUP(B95,'[1]LISTADO ATM'!$A$2:$C$822,3,0)</f>
        <v>DISTRITO NACIONAL</v>
      </c>
      <c r="B95" s="34">
        <v>974</v>
      </c>
      <c r="C95" s="21" t="str">
        <f>VLOOKUP(B95,'[1]LISTADO ATM'!$A$2:$B$822,2,0)</f>
        <v xml:space="preserve">ATM S/M Nacional Ave. Lope de Vega </v>
      </c>
      <c r="D95" s="44" t="s">
        <v>22</v>
      </c>
      <c r="E95" s="45"/>
    </row>
    <row r="96" spans="1:5" ht="18" x14ac:dyDescent="0.25">
      <c r="A96" s="21" t="str">
        <f>VLOOKUP(B96,'[1]LISTADO ATM'!$A$2:$C$822,3,0)</f>
        <v>DISTRITO NACIONAL</v>
      </c>
      <c r="B96" s="34">
        <v>725</v>
      </c>
      <c r="C96" s="21" t="str">
        <f>VLOOKUP(B96,'[1]LISTADO ATM'!$A$2:$B$822,2,0)</f>
        <v xml:space="preserve">ATM El Huacal II  </v>
      </c>
      <c r="D96" s="44" t="s">
        <v>25</v>
      </c>
      <c r="E96" s="45"/>
    </row>
    <row r="97" spans="1:5" ht="18" x14ac:dyDescent="0.25">
      <c r="A97" s="21" t="str">
        <f>VLOOKUP(B97,'[1]LISTADO ATM'!$A$2:$C$822,3,0)</f>
        <v>SUR</v>
      </c>
      <c r="B97" s="34">
        <v>817</v>
      </c>
      <c r="C97" s="21" t="str">
        <f>VLOOKUP(B97,'[1]LISTADO ATM'!$A$2:$B$822,2,0)</f>
        <v xml:space="preserve">ATM Ayuntamiento Sabana Larga (San José de Ocoa) </v>
      </c>
      <c r="D97" s="44" t="s">
        <v>22</v>
      </c>
      <c r="E97" s="45"/>
    </row>
    <row r="98" spans="1:5" ht="18" x14ac:dyDescent="0.25">
      <c r="A98" s="21" t="str">
        <f>VLOOKUP(B98,'[1]LISTADO ATM'!$A$2:$C$822,3,0)</f>
        <v>DISTRITO NACIONAL</v>
      </c>
      <c r="B98" s="34">
        <v>557</v>
      </c>
      <c r="C98" s="21" t="str">
        <f>VLOOKUP(B98,'[1]LISTADO ATM'!$A$2:$B$822,2,0)</f>
        <v xml:space="preserve">ATM Multicentro La Sirena Ave. Mella </v>
      </c>
      <c r="D98" s="44" t="s">
        <v>25</v>
      </c>
      <c r="E98" s="45"/>
    </row>
    <row r="99" spans="1:5" ht="18" x14ac:dyDescent="0.25">
      <c r="A99" s="21" t="str">
        <f>VLOOKUP(B99,'[1]LISTADO ATM'!$A$2:$C$822,3,0)</f>
        <v>DISTRITO NACIONAL</v>
      </c>
      <c r="B99" s="34">
        <v>549</v>
      </c>
      <c r="C99" s="21" t="str">
        <f>VLOOKUP(B99,'[1]LISTADO ATM'!$A$2:$B$822,2,0)</f>
        <v xml:space="preserve">ATM Ministerio de Turismo (Oficinas Gubernamentales) </v>
      </c>
      <c r="D99" s="44" t="s">
        <v>22</v>
      </c>
      <c r="E99" s="45"/>
    </row>
    <row r="100" spans="1:5" ht="18" x14ac:dyDescent="0.25">
      <c r="A100" s="21" t="str">
        <f>VLOOKUP(B100,'[1]LISTADO ATM'!$A$2:$C$822,3,0)</f>
        <v>DISTRITO NACIONAL</v>
      </c>
      <c r="B100" s="34">
        <v>565</v>
      </c>
      <c r="C100" s="21" t="str">
        <f>VLOOKUP(B100,'[1]LISTADO ATM'!$A$2:$B$822,2,0)</f>
        <v xml:space="preserve">ATM S/M La Cadena Núñez de Cáceres </v>
      </c>
      <c r="D100" s="44" t="s">
        <v>22</v>
      </c>
      <c r="E100" s="45"/>
    </row>
    <row r="101" spans="1:5" ht="18" x14ac:dyDescent="0.25">
      <c r="A101" s="21" t="str">
        <f>VLOOKUP(B101,'[1]LISTADO ATM'!$A$2:$C$822,3,0)</f>
        <v>DISTRITO NACIONAL</v>
      </c>
      <c r="B101" s="34">
        <v>574</v>
      </c>
      <c r="C101" s="21" t="str">
        <f>VLOOKUP(B101,'[1]LISTADO ATM'!$A$2:$B$822,2,0)</f>
        <v xml:space="preserve">ATM Club Obras Públicas </v>
      </c>
      <c r="D101" s="44" t="s">
        <v>22</v>
      </c>
      <c r="E101" s="45"/>
    </row>
    <row r="102" spans="1:5" ht="18" x14ac:dyDescent="0.25">
      <c r="A102" s="21" t="str">
        <f>VLOOKUP(B102,'[1]LISTADO ATM'!$A$2:$C$822,3,0)</f>
        <v>ESTE</v>
      </c>
      <c r="B102" s="34">
        <v>802</v>
      </c>
      <c r="C102" s="21" t="str">
        <f>VLOOKUP(B102,'[1]LISTADO ATM'!$A$2:$B$822,2,0)</f>
        <v xml:space="preserve">ATM UNP Aeropuerto La Romana </v>
      </c>
      <c r="D102" s="44" t="s">
        <v>22</v>
      </c>
      <c r="E102" s="45"/>
    </row>
    <row r="103" spans="1:5" ht="18" x14ac:dyDescent="0.25">
      <c r="A103" s="21" t="str">
        <f>VLOOKUP(B103,'[1]LISTADO ATM'!$A$2:$C$822,3,0)</f>
        <v>DISTRITO NACIONAL</v>
      </c>
      <c r="B103" s="34">
        <v>153</v>
      </c>
      <c r="C103" s="21" t="str">
        <f>VLOOKUP(B103,'[1]LISTADO ATM'!$A$2:$B$822,2,0)</f>
        <v xml:space="preserve">ATM Rehabilitación </v>
      </c>
      <c r="D103" s="44" t="s">
        <v>22</v>
      </c>
      <c r="E103" s="45"/>
    </row>
    <row r="104" spans="1:5" ht="18" x14ac:dyDescent="0.25">
      <c r="A104" s="21" t="str">
        <f>VLOOKUP(B104,'[1]LISTADO ATM'!$A$2:$C$822,3,0)</f>
        <v>NORTE</v>
      </c>
      <c r="B104" s="34">
        <v>350</v>
      </c>
      <c r="C104" s="21" t="str">
        <f>VLOOKUP(B104,'[1]LISTADO ATM'!$A$2:$B$822,2,0)</f>
        <v xml:space="preserve">ATM Oficina Villa Tapia </v>
      </c>
      <c r="D104" s="44" t="s">
        <v>22</v>
      </c>
      <c r="E104" s="45"/>
    </row>
    <row r="105" spans="1:5" ht="18" x14ac:dyDescent="0.25">
      <c r="A105" s="21" t="e">
        <f>VLOOKUP(B105,'[1]LISTADO ATM'!$A$2:$C$822,3,0)</f>
        <v>#N/A</v>
      </c>
      <c r="B105" s="34"/>
      <c r="C105" s="21" t="e">
        <f>VLOOKUP(B105,'[1]LISTADO ATM'!$A$2:$B$822,2,0)</f>
        <v>#N/A</v>
      </c>
      <c r="D105" s="44"/>
      <c r="E105" s="45"/>
    </row>
    <row r="106" spans="1:5" ht="18" x14ac:dyDescent="0.25">
      <c r="A106" s="21" t="e">
        <f>VLOOKUP(B106,'[1]LISTADO ATM'!$A$2:$C$822,3,0)</f>
        <v>#N/A</v>
      </c>
      <c r="B106" s="34"/>
      <c r="C106" s="21" t="e">
        <f>VLOOKUP(B106,'[1]LISTADO ATM'!$A$2:$B$822,2,0)</f>
        <v>#N/A</v>
      </c>
      <c r="D106" s="44"/>
      <c r="E106" s="45"/>
    </row>
    <row r="107" spans="1:5" ht="18.75" thickBot="1" x14ac:dyDescent="0.3">
      <c r="A107" s="25" t="s">
        <v>11</v>
      </c>
      <c r="B107" s="39">
        <f>COUNT(B93:B106)</f>
        <v>12</v>
      </c>
      <c r="C107" s="22"/>
      <c r="D107" s="22"/>
      <c r="E107" s="23"/>
    </row>
  </sheetData>
  <mergeCells count="26">
    <mergeCell ref="D105:E105"/>
    <mergeCell ref="D106:E106"/>
    <mergeCell ref="D104:E104"/>
    <mergeCell ref="C42:E42"/>
    <mergeCell ref="A44:E44"/>
    <mergeCell ref="D92:E92"/>
    <mergeCell ref="A91:E91"/>
    <mergeCell ref="A88:B88"/>
    <mergeCell ref="A75:E75"/>
    <mergeCell ref="A63:E63"/>
    <mergeCell ref="D98:E98"/>
    <mergeCell ref="D93:E93"/>
    <mergeCell ref="D94:E94"/>
    <mergeCell ref="D97:E97"/>
    <mergeCell ref="D96:E96"/>
    <mergeCell ref="D95:E95"/>
    <mergeCell ref="A1:E1"/>
    <mergeCell ref="A2:E2"/>
    <mergeCell ref="A7:E7"/>
    <mergeCell ref="C31:E31"/>
    <mergeCell ref="A33:E33"/>
    <mergeCell ref="D103:E103"/>
    <mergeCell ref="D102:E102"/>
    <mergeCell ref="D99:E99"/>
    <mergeCell ref="D100:E100"/>
    <mergeCell ref="D101:E101"/>
  </mergeCells>
  <phoneticPr fontId="11" type="noConversion"/>
  <conditionalFormatting sqref="E10">
    <cfRule type="duplicateValues" dxfId="134" priority="112"/>
  </conditionalFormatting>
  <conditionalFormatting sqref="E11">
    <cfRule type="duplicateValues" dxfId="133" priority="109"/>
  </conditionalFormatting>
  <conditionalFormatting sqref="E21">
    <cfRule type="duplicateValues" dxfId="132" priority="107"/>
  </conditionalFormatting>
  <conditionalFormatting sqref="E15">
    <cfRule type="duplicateValues" dxfId="131" priority="106"/>
  </conditionalFormatting>
  <conditionalFormatting sqref="E35">
    <cfRule type="duplicateValues" dxfId="130" priority="105"/>
  </conditionalFormatting>
  <conditionalFormatting sqref="E14">
    <cfRule type="duplicateValues" dxfId="129" priority="104"/>
  </conditionalFormatting>
  <conditionalFormatting sqref="E107:E1048576 E13 E61:E63 E73:E75 E1:E7 E36 E77 E31:E33 E86:E98 E42:E44">
    <cfRule type="duplicateValues" dxfId="128" priority="2134"/>
  </conditionalFormatting>
  <conditionalFormatting sqref="E47">
    <cfRule type="duplicateValues" dxfId="127" priority="97"/>
  </conditionalFormatting>
  <conditionalFormatting sqref="B107:B1048576 B77:B81 B65:B66 B1:B7 B9:B26 B35:B36 B46:B50 B31:B33 B61:B63 B42:B44 B86:B104 B73:B75">
    <cfRule type="duplicateValues" dxfId="126" priority="82"/>
    <cfRule type="duplicateValues" dxfId="125" priority="87"/>
    <cfRule type="duplicateValues" dxfId="124" priority="94"/>
    <cfRule type="duplicateValues" dxfId="123" priority="96"/>
  </conditionalFormatting>
  <conditionalFormatting sqref="E48">
    <cfRule type="duplicateValues" dxfId="122" priority="95"/>
  </conditionalFormatting>
  <conditionalFormatting sqref="E23">
    <cfRule type="duplicateValues" dxfId="121" priority="93"/>
  </conditionalFormatting>
  <conditionalFormatting sqref="E17">
    <cfRule type="duplicateValues" dxfId="120" priority="92"/>
  </conditionalFormatting>
  <conditionalFormatting sqref="E18">
    <cfRule type="duplicateValues" dxfId="119" priority="89"/>
  </conditionalFormatting>
  <conditionalFormatting sqref="E99">
    <cfRule type="duplicateValues" dxfId="118" priority="2160"/>
  </conditionalFormatting>
  <conditionalFormatting sqref="E102">
    <cfRule type="duplicateValues" dxfId="117" priority="2169"/>
  </conditionalFormatting>
  <conditionalFormatting sqref="E103">
    <cfRule type="duplicateValues" dxfId="116" priority="2188"/>
  </conditionalFormatting>
  <conditionalFormatting sqref="E19">
    <cfRule type="duplicateValues" dxfId="115" priority="80"/>
  </conditionalFormatting>
  <conditionalFormatting sqref="E19">
    <cfRule type="duplicateValues" dxfId="114" priority="81"/>
  </conditionalFormatting>
  <conditionalFormatting sqref="E78:E79">
    <cfRule type="duplicateValues" dxfId="113" priority="73"/>
  </conditionalFormatting>
  <conditionalFormatting sqref="E65">
    <cfRule type="duplicateValues" dxfId="112" priority="70"/>
  </conditionalFormatting>
  <conditionalFormatting sqref="E65">
    <cfRule type="duplicateValues" dxfId="111" priority="71"/>
  </conditionalFormatting>
  <conditionalFormatting sqref="E66">
    <cfRule type="duplicateValues" dxfId="110" priority="62"/>
  </conditionalFormatting>
  <conditionalFormatting sqref="E66">
    <cfRule type="duplicateValues" dxfId="109" priority="63"/>
  </conditionalFormatting>
  <conditionalFormatting sqref="E20">
    <cfRule type="duplicateValues" dxfId="108" priority="60"/>
  </conditionalFormatting>
  <conditionalFormatting sqref="E107:E1048576 E86:E103 E61:E63 E21:E23 E73:E77 E1:E7 E31:E33 E9:E18 E35:E36 E46:E48 E42:E44">
    <cfRule type="duplicateValues" dxfId="107" priority="2217"/>
  </conditionalFormatting>
  <conditionalFormatting sqref="E80">
    <cfRule type="duplicateValues" dxfId="106" priority="2241"/>
  </conditionalFormatting>
  <conditionalFormatting sqref="E100:E101">
    <cfRule type="duplicateValues" dxfId="105" priority="2262"/>
  </conditionalFormatting>
  <conditionalFormatting sqref="E49:E50">
    <cfRule type="duplicateValues" dxfId="104" priority="54"/>
  </conditionalFormatting>
  <conditionalFormatting sqref="E49:E50">
    <cfRule type="duplicateValues" dxfId="103" priority="55"/>
  </conditionalFormatting>
  <conditionalFormatting sqref="E24">
    <cfRule type="duplicateValues" dxfId="102" priority="52"/>
  </conditionalFormatting>
  <conditionalFormatting sqref="E24">
    <cfRule type="duplicateValues" dxfId="101" priority="53"/>
  </conditionalFormatting>
  <conditionalFormatting sqref="E25">
    <cfRule type="duplicateValues" dxfId="100" priority="51"/>
  </conditionalFormatting>
  <conditionalFormatting sqref="E26">
    <cfRule type="duplicateValues" dxfId="99" priority="49"/>
  </conditionalFormatting>
  <conditionalFormatting sqref="E26">
    <cfRule type="duplicateValues" dxfId="98" priority="50"/>
  </conditionalFormatting>
  <conditionalFormatting sqref="E104">
    <cfRule type="duplicateValues" dxfId="97" priority="47"/>
  </conditionalFormatting>
  <conditionalFormatting sqref="E104">
    <cfRule type="duplicateValues" dxfId="96" priority="48"/>
  </conditionalFormatting>
  <conditionalFormatting sqref="E81">
    <cfRule type="duplicateValues" dxfId="95" priority="2304"/>
  </conditionalFormatting>
  <conditionalFormatting sqref="E78:E79">
    <cfRule type="duplicateValues" dxfId="94" priority="2345"/>
  </conditionalFormatting>
  <conditionalFormatting sqref="E22">
    <cfRule type="duplicateValues" dxfId="93" priority="2390"/>
  </conditionalFormatting>
  <conditionalFormatting sqref="E46 E12 E16 E9">
    <cfRule type="duplicateValues" dxfId="92" priority="2391"/>
  </conditionalFormatting>
  <conditionalFormatting sqref="E37:E41">
    <cfRule type="duplicateValues" dxfId="91" priority="17"/>
  </conditionalFormatting>
  <conditionalFormatting sqref="B37:B41">
    <cfRule type="duplicateValues" dxfId="90" priority="13"/>
    <cfRule type="duplicateValues" dxfId="89" priority="14"/>
    <cfRule type="duplicateValues" dxfId="88" priority="15"/>
    <cfRule type="duplicateValues" dxfId="87" priority="16"/>
  </conditionalFormatting>
  <conditionalFormatting sqref="E37:E41">
    <cfRule type="duplicateValues" dxfId="86" priority="18"/>
  </conditionalFormatting>
  <conditionalFormatting sqref="B82:B85">
    <cfRule type="duplicateValues" dxfId="85" priority="8"/>
    <cfRule type="duplicateValues" dxfId="84" priority="9"/>
    <cfRule type="duplicateValues" dxfId="83" priority="10"/>
    <cfRule type="duplicateValues" dxfId="82" priority="11"/>
  </conditionalFormatting>
  <conditionalFormatting sqref="E82:E85">
    <cfRule type="duplicateValues" dxfId="81" priority="12"/>
  </conditionalFormatting>
  <conditionalFormatting sqref="B67:B72">
    <cfRule type="duplicateValues" dxfId="80" priority="4"/>
    <cfRule type="duplicateValues" dxfId="79" priority="5"/>
    <cfRule type="duplicateValues" dxfId="78" priority="6"/>
    <cfRule type="duplicateValues" dxfId="77" priority="7"/>
  </conditionalFormatting>
  <conditionalFormatting sqref="E67:E72">
    <cfRule type="duplicateValues" dxfId="76" priority="2"/>
  </conditionalFormatting>
  <conditionalFormatting sqref="E67:E72">
    <cfRule type="duplicateValues" dxfId="75" priority="3"/>
  </conditionalFormatting>
  <conditionalFormatting sqref="B35:B44 B1:B7 B9:B33 B46:B63 B65:B75 B77:B1048576">
    <cfRule type="duplicateValues" dxfId="74" priority="1"/>
  </conditionalFormatting>
  <conditionalFormatting sqref="B105:B106">
    <cfRule type="duplicateValues" dxfId="73" priority="2676"/>
    <cfRule type="duplicateValues" dxfId="72" priority="2677"/>
    <cfRule type="duplicateValues" dxfId="71" priority="2678"/>
    <cfRule type="duplicateValues" dxfId="70" priority="2679"/>
  </conditionalFormatting>
  <conditionalFormatting sqref="E105:E106">
    <cfRule type="duplicateValues" dxfId="69" priority="2680"/>
  </conditionalFormatting>
  <conditionalFormatting sqref="B51:B60">
    <cfRule type="duplicateValues" dxfId="68" priority="2969"/>
    <cfRule type="duplicateValues" dxfId="67" priority="2970"/>
    <cfRule type="duplicateValues" dxfId="66" priority="2971"/>
    <cfRule type="duplicateValues" dxfId="65" priority="2972"/>
  </conditionalFormatting>
  <conditionalFormatting sqref="E51:E60">
    <cfRule type="duplicateValues" dxfId="64" priority="2977"/>
  </conditionalFormatting>
  <conditionalFormatting sqref="B27:B30">
    <cfRule type="duplicateValues" dxfId="4" priority="3449"/>
    <cfRule type="duplicateValues" dxfId="3" priority="3450"/>
    <cfRule type="duplicateValues" dxfId="2" priority="3451"/>
    <cfRule type="duplicateValues" dxfId="1" priority="3452"/>
  </conditionalFormatting>
  <conditionalFormatting sqref="E27:E30">
    <cfRule type="duplicateValues" dxfId="0" priority="345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/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573 815 974 725 817 416 557 549 498 560 565 574 749 802 153 926                                             </v>
      </c>
    </row>
    <row r="3" spans="2:5" ht="18.75" thickBot="1" x14ac:dyDescent="0.3">
      <c r="B3" s="34">
        <v>573</v>
      </c>
      <c r="C3" s="28" t="s">
        <v>17</v>
      </c>
    </row>
    <row r="4" spans="2:5" ht="18.75" thickBot="1" x14ac:dyDescent="0.3">
      <c r="B4" s="34">
        <v>815</v>
      </c>
      <c r="C4" s="28" t="s">
        <v>17</v>
      </c>
    </row>
    <row r="5" spans="2:5" ht="18.75" thickBot="1" x14ac:dyDescent="0.3">
      <c r="B5" s="34">
        <v>974</v>
      </c>
      <c r="C5" s="28" t="s">
        <v>17</v>
      </c>
    </row>
    <row r="6" spans="2:5" ht="18.75" thickBot="1" x14ac:dyDescent="0.3">
      <c r="B6" s="34">
        <v>725</v>
      </c>
      <c r="C6" s="28" t="s">
        <v>17</v>
      </c>
    </row>
    <row r="7" spans="2:5" ht="18.75" thickBot="1" x14ac:dyDescent="0.3">
      <c r="B7" s="34">
        <v>817</v>
      </c>
      <c r="C7" s="28" t="s">
        <v>17</v>
      </c>
    </row>
    <row r="8" spans="2:5" ht="18.75" thickBot="1" x14ac:dyDescent="0.3">
      <c r="B8" s="34">
        <v>416</v>
      </c>
      <c r="C8" s="28" t="s">
        <v>17</v>
      </c>
    </row>
    <row r="9" spans="2:5" ht="18.75" thickBot="1" x14ac:dyDescent="0.3">
      <c r="B9" s="34">
        <v>557</v>
      </c>
      <c r="C9" s="28" t="s">
        <v>17</v>
      </c>
    </row>
    <row r="10" spans="2:5" ht="18.75" thickBot="1" x14ac:dyDescent="0.3">
      <c r="B10" s="34">
        <v>549</v>
      </c>
      <c r="C10" s="28" t="s">
        <v>17</v>
      </c>
    </row>
    <row r="11" spans="2:5" ht="18.75" thickBot="1" x14ac:dyDescent="0.3">
      <c r="B11" s="34">
        <v>498</v>
      </c>
      <c r="C11" s="28" t="s">
        <v>17</v>
      </c>
    </row>
    <row r="12" spans="2:5" ht="18.75" thickBot="1" x14ac:dyDescent="0.3">
      <c r="B12" s="34">
        <v>560</v>
      </c>
      <c r="C12" s="28" t="s">
        <v>17</v>
      </c>
    </row>
    <row r="13" spans="2:5" ht="18.75" thickBot="1" x14ac:dyDescent="0.3">
      <c r="B13" s="34">
        <v>565</v>
      </c>
      <c r="C13" s="28" t="s">
        <v>17</v>
      </c>
    </row>
    <row r="14" spans="2:5" ht="18.75" thickBot="1" x14ac:dyDescent="0.3">
      <c r="B14" s="34">
        <v>574</v>
      </c>
      <c r="C14" s="28" t="s">
        <v>17</v>
      </c>
    </row>
    <row r="15" spans="2:5" ht="18.75" thickBot="1" x14ac:dyDescent="0.3">
      <c r="B15" s="34">
        <v>749</v>
      </c>
      <c r="C15" s="28" t="s">
        <v>17</v>
      </c>
    </row>
    <row r="16" spans="2:5" ht="18.75" thickBot="1" x14ac:dyDescent="0.3">
      <c r="B16" s="34">
        <v>802</v>
      </c>
      <c r="C16" s="28" t="s">
        <v>17</v>
      </c>
    </row>
    <row r="17" spans="2:3" ht="18.75" thickBot="1" x14ac:dyDescent="0.3">
      <c r="B17" s="34">
        <v>153</v>
      </c>
      <c r="C17" s="28" t="s">
        <v>17</v>
      </c>
    </row>
    <row r="18" spans="2:3" ht="18.75" thickBot="1" x14ac:dyDescent="0.3">
      <c r="B18" s="34">
        <v>926</v>
      </c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3" priority="1985"/>
  </conditionalFormatting>
  <conditionalFormatting sqref="B43:B68">
    <cfRule type="duplicateValues" dxfId="62" priority="1983"/>
  </conditionalFormatting>
  <conditionalFormatting sqref="B42">
    <cfRule type="duplicateValues" dxfId="61" priority="744"/>
  </conditionalFormatting>
  <conditionalFormatting sqref="B42">
    <cfRule type="duplicateValues" dxfId="60" priority="742"/>
    <cfRule type="duplicateValues" dxfId="59" priority="743"/>
  </conditionalFormatting>
  <conditionalFormatting sqref="B42">
    <cfRule type="duplicateValues" dxfId="58" priority="745"/>
    <cfRule type="duplicateValues" dxfId="57" priority="746"/>
  </conditionalFormatting>
  <conditionalFormatting sqref="B42">
    <cfRule type="duplicateValues" dxfId="56" priority="747"/>
  </conditionalFormatting>
  <conditionalFormatting sqref="B42">
    <cfRule type="duplicateValues" dxfId="55" priority="748"/>
    <cfRule type="duplicateValues" dxfId="54" priority="749"/>
    <cfRule type="duplicateValues" dxfId="53" priority="750"/>
  </conditionalFormatting>
  <conditionalFormatting sqref="B34:B41">
    <cfRule type="duplicateValues" dxfId="52" priority="720"/>
  </conditionalFormatting>
  <conditionalFormatting sqref="B34:B41">
    <cfRule type="duplicateValues" dxfId="51" priority="717"/>
    <cfRule type="duplicateValues" dxfId="50" priority="718"/>
    <cfRule type="duplicateValues" dxfId="49" priority="719"/>
  </conditionalFormatting>
  <conditionalFormatting sqref="B34:B41">
    <cfRule type="duplicateValues" dxfId="48" priority="721"/>
    <cfRule type="duplicateValues" dxfId="47" priority="722"/>
  </conditionalFormatting>
  <conditionalFormatting sqref="B34:B41">
    <cfRule type="duplicateValues" dxfId="46" priority="723"/>
    <cfRule type="duplicateValues" dxfId="45" priority="724"/>
    <cfRule type="duplicateValues" dxfId="44" priority="725"/>
  </conditionalFormatting>
  <conditionalFormatting sqref="B24:B33">
    <cfRule type="duplicateValues" dxfId="43" priority="329"/>
  </conditionalFormatting>
  <conditionalFormatting sqref="B24:B33">
    <cfRule type="duplicateValues" dxfId="42" priority="328"/>
  </conditionalFormatting>
  <conditionalFormatting sqref="B24:B33">
    <cfRule type="duplicateValues" dxfId="41" priority="327"/>
  </conditionalFormatting>
  <conditionalFormatting sqref="B24:B33">
    <cfRule type="duplicateValues" dxfId="40" priority="325"/>
    <cfRule type="duplicateValues" dxfId="39" priority="326"/>
  </conditionalFormatting>
  <conditionalFormatting sqref="B24:B33">
    <cfRule type="duplicateValues" dxfId="38" priority="322"/>
    <cfRule type="duplicateValues" dxfId="37" priority="323"/>
    <cfRule type="duplicateValues" dxfId="36" priority="324"/>
  </conditionalFormatting>
  <conditionalFormatting sqref="B24:B33">
    <cfRule type="duplicateValues" dxfId="35" priority="318"/>
    <cfRule type="duplicateValues" dxfId="34" priority="319"/>
    <cfRule type="duplicateValues" dxfId="33" priority="320"/>
    <cfRule type="duplicateValues" dxfId="32" priority="321"/>
  </conditionalFormatting>
  <conditionalFormatting sqref="B24:B33">
    <cfRule type="duplicateValues" dxfId="31" priority="316"/>
    <cfRule type="duplicateValues" dxfId="30" priority="317"/>
  </conditionalFormatting>
  <conditionalFormatting sqref="B24:B33">
    <cfRule type="duplicateValues" dxfId="29" priority="313"/>
    <cfRule type="duplicateValues" dxfId="28" priority="314"/>
    <cfRule type="duplicateValues" dxfId="27" priority="315"/>
  </conditionalFormatting>
  <conditionalFormatting sqref="B24:B33">
    <cfRule type="duplicateValues" dxfId="26" priority="312"/>
  </conditionalFormatting>
  <conditionalFormatting sqref="B24:B33">
    <cfRule type="duplicateValues" dxfId="25" priority="308"/>
    <cfRule type="duplicateValues" dxfId="24" priority="309"/>
    <cfRule type="duplicateValues" dxfId="23" priority="310"/>
    <cfRule type="duplicateValues" dxfId="22" priority="311"/>
  </conditionalFormatting>
  <conditionalFormatting sqref="B24:B33">
    <cfRule type="duplicateValues" dxfId="21" priority="296"/>
    <cfRule type="duplicateValues" dxfId="20" priority="297"/>
  </conditionalFormatting>
  <conditionalFormatting sqref="B24:B33">
    <cfRule type="duplicateValues" dxfId="19" priority="293"/>
    <cfRule type="duplicateValues" dxfId="18" priority="294"/>
    <cfRule type="duplicateValues" dxfId="17" priority="295"/>
  </conditionalFormatting>
  <conditionalFormatting sqref="B24:B33">
    <cfRule type="duplicateValues" dxfId="16" priority="292"/>
  </conditionalFormatting>
  <conditionalFormatting sqref="B24:B33">
    <cfRule type="duplicateValues" dxfId="15" priority="288"/>
    <cfRule type="duplicateValues" dxfId="14" priority="289"/>
    <cfRule type="duplicateValues" dxfId="13" priority="290"/>
    <cfRule type="duplicateValues" dxfId="12" priority="291"/>
  </conditionalFormatting>
  <conditionalFormatting sqref="B19:B23">
    <cfRule type="duplicateValues" dxfId="11" priority="21"/>
    <cfRule type="duplicateValues" dxfId="10" priority="22"/>
    <cfRule type="duplicateValues" dxfId="9" priority="23"/>
  </conditionalFormatting>
  <conditionalFormatting sqref="B3:B18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dcterms:created xsi:type="dcterms:W3CDTF">2020-12-19T20:17:28Z</dcterms:created>
  <dcterms:modified xsi:type="dcterms:W3CDTF">2021-07-14T03:55:03Z</dcterms:modified>
</cp:coreProperties>
</file>