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4\"/>
    </mc:Choice>
  </mc:AlternateContent>
  <bookViews>
    <workbookView xWindow="0" yWindow="0" windowWidth="19155" windowHeight="409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Efectivo!$A$51:$E$55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C45" i="1"/>
  <c r="C46" i="1"/>
  <c r="C47" i="1"/>
  <c r="A45" i="1"/>
  <c r="A46" i="1"/>
  <c r="A47" i="1"/>
  <c r="C28" i="1"/>
  <c r="A28" i="1"/>
  <c r="C26" i="1"/>
  <c r="A26" i="1"/>
  <c r="C25" i="1"/>
  <c r="A25" i="1"/>
  <c r="B90" i="1" l="1"/>
  <c r="B65" i="1"/>
  <c r="B56" i="1"/>
  <c r="A36" i="1"/>
  <c r="C36" i="1"/>
  <c r="A37" i="1"/>
  <c r="C37" i="1"/>
  <c r="B38" i="1"/>
  <c r="B29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86" i="1"/>
  <c r="C86" i="1"/>
  <c r="A54" i="1"/>
  <c r="C54" i="1"/>
  <c r="A55" i="1"/>
  <c r="C55" i="1"/>
  <c r="A89" i="1"/>
  <c r="C89" i="1"/>
  <c r="A85" i="1"/>
  <c r="C85" i="1"/>
  <c r="A82" i="1"/>
  <c r="C82" i="1"/>
  <c r="A83" i="1"/>
  <c r="C83" i="1"/>
  <c r="A84" i="1"/>
  <c r="C84" i="1"/>
  <c r="A81" i="1"/>
  <c r="C81" i="1"/>
  <c r="A88" i="1"/>
  <c r="C8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62" i="1"/>
  <c r="C62" i="1"/>
  <c r="A63" i="1"/>
  <c r="C63" i="1"/>
  <c r="A64" i="1"/>
  <c r="C64" i="1"/>
  <c r="A61" i="1"/>
  <c r="C61" i="1"/>
  <c r="A78" i="1"/>
  <c r="C78" i="1"/>
  <c r="A79" i="1"/>
  <c r="C79" i="1"/>
  <c r="C53" i="1" l="1"/>
  <c r="A53" i="1"/>
  <c r="C80" i="1"/>
  <c r="A80" i="1"/>
  <c r="C43" i="1"/>
  <c r="C44" i="1"/>
  <c r="A43" i="1"/>
  <c r="A44" i="1"/>
  <c r="C33" i="1"/>
  <c r="C34" i="1"/>
  <c r="C35" i="1"/>
  <c r="A33" i="1"/>
  <c r="A34" i="1"/>
  <c r="A35" i="1"/>
  <c r="C17" i="1"/>
  <c r="C27" i="1"/>
  <c r="A17" i="1"/>
  <c r="A27" i="1"/>
  <c r="C52" i="1" l="1"/>
  <c r="A52" i="1"/>
  <c r="A60" i="1"/>
  <c r="C60" i="1"/>
  <c r="A42" i="1"/>
  <c r="C42" i="1"/>
  <c r="E2" i="3" l="1"/>
  <c r="C77" i="1" l="1"/>
  <c r="A77" i="1"/>
  <c r="A75" i="1" l="1"/>
  <c r="A76" i="1"/>
  <c r="C75" i="1"/>
  <c r="C76" i="1"/>
  <c r="C74" i="1" l="1"/>
  <c r="A74" i="1"/>
  <c r="C73" i="1" l="1"/>
  <c r="A73" i="1"/>
  <c r="C72" i="1" l="1"/>
  <c r="C87" i="1"/>
  <c r="A72" i="1"/>
  <c r="A87" i="1"/>
  <c r="A68" i="1" l="1"/>
</calcChain>
</file>

<file path=xl/sharedStrings.xml><?xml version="1.0" encoding="utf-8"?>
<sst xmlns="http://schemas.openxmlformats.org/spreadsheetml/2006/main" count="1006" uniqueCount="41">
  <si>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</si>
  <si>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</si>
  <si>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</si>
  <si>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</si>
  <si>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</si>
  <si>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</si>
  <si>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</si>
  <si>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</si>
  <si>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</si>
  <si>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</si>
  <si>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</si>
  <si>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</si>
  <si>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</si>
  <si>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</si>
  <si>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</si>
  <si>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</si>
  <si>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</si>
  <si>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</si>
  <si>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</si>
  <si>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</si>
  <si>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</si>
  <si>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</si>
  <si>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</si>
  <si>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</si>
  <si>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</si>
  <si>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</si>
  <si>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3335953590 </t>
  </si>
  <si>
    <t>3335953600 </t>
  </si>
  <si>
    <t>3335953603 </t>
  </si>
  <si>
    <t>3335953609 </t>
  </si>
  <si>
    <t>3335953618 </t>
  </si>
  <si>
    <t>3335953619 </t>
  </si>
  <si>
    <t>3335953625 </t>
  </si>
  <si>
    <t>3335953627 </t>
  </si>
  <si>
    <t>3335953630 </t>
  </si>
  <si>
    <t>3335953631 </t>
  </si>
  <si>
    <t>3335953639 </t>
  </si>
  <si>
    <t>3335953588</t>
  </si>
  <si>
    <t>3335953381</t>
  </si>
  <si>
    <t>3335953622</t>
  </si>
  <si>
    <t>3335954459 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</si>
</sst>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8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9"/>
      <tableStyleElement type="headerRow" dxfId="438"/>
      <tableStyleElement type="totalRow" dxfId="437"/>
      <tableStyleElement type="firstColumn" dxfId="436"/>
      <tableStyleElement type="lastColumn" dxfId="435"/>
      <tableStyleElement type="firstRowStripe" dxfId="434"/>
      <tableStyleElement type="firstColumnStripe" dxfId="4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31" zoomScale="85" zoomScaleNormal="85" workbookViewId="0">
      <selection activeCell="D60" sqref="D60"/>
    </sheetView>
  </sheetViews>
  <sheetFormatPr baseColWidth="10" defaultColWidth="23.42578125" defaultRowHeight="15" x14ac:dyDescent="0.25"/>
  <cols>
    <col min="1" max="1" width="26.42578125" bestFit="1" customWidth="1"/>
    <col min="2" max="2" width="23" style="41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44391.25</v>
      </c>
      <c r="C4" s="1"/>
      <c r="D4" s="1"/>
      <c r="E4" s="10"/>
    </row>
    <row r="5" spans="1:5" ht="18.75" thickBot="1" x14ac:dyDescent="0.3">
      <c r="A5" s="7" t="s">
        <v>3</v>
      </c>
      <c r="B5" s="33">
        <v>44391.708333333336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str">
        <f>VLOOKUP(B9,'[1]LISTADO ATM'!$A$2:$C$822,3,0)</f>
        <v>ESTE</v>
      </c>
      <c r="B9" s="34">
        <v>651</v>
      </c>
      <c r="C9" s="24" t="str">
        <f>VLOOKUP(B9,'[1]LISTADO ATM'!$A$2:$B$822,2,0)</f>
        <v>ATM Eco Petroleo Romana</v>
      </c>
      <c r="D9" s="15" t="s">
        <v>20</v>
      </c>
      <c r="E9" s="24">
        <v>3335951799</v>
      </c>
    </row>
    <row r="10" spans="1:5" ht="18" x14ac:dyDescent="0.25">
      <c r="A10" s="21" t="str">
        <f>VLOOKUP(B10,'[1]LISTADO ATM'!$A$2:$C$822,3,0)</f>
        <v>DISTRITO NACIONAL</v>
      </c>
      <c r="B10" s="34">
        <v>551</v>
      </c>
      <c r="C10" s="24" t="str">
        <f>VLOOKUP(B10,'[1]LISTADO ATM'!$A$2:$B$822,2,0)</f>
        <v xml:space="preserve">ATM Oficina Padre Castellanos </v>
      </c>
      <c r="D10" s="15" t="s">
        <v>20</v>
      </c>
      <c r="E10" s="24">
        <v>3335953458</v>
      </c>
    </row>
    <row r="11" spans="1:5" ht="18" x14ac:dyDescent="0.25">
      <c r="A11" s="21" t="str">
        <f>VLOOKUP(B11,'[1]LISTADO ATM'!$A$2:$C$822,3,0)</f>
        <v>DISTRITO NACIONAL</v>
      </c>
      <c r="B11" s="34">
        <v>410</v>
      </c>
      <c r="C11" s="24" t="str">
        <f>VLOOKUP(B11,'[1]LISTADO ATM'!$A$2:$B$822,2,0)</f>
        <v xml:space="preserve">ATM Oficina Las Palmas de Herrera II </v>
      </c>
      <c r="D11" s="15" t="s">
        <v>20</v>
      </c>
      <c r="E11" s="24" t="s">
        <v>31</v>
      </c>
    </row>
    <row r="12" spans="1:5" ht="18" x14ac:dyDescent="0.25">
      <c r="A12" s="21" t="str">
        <f>VLOOKUP(B12,'[1]LISTADO ATM'!$A$2:$C$822,3,0)</f>
        <v>DISTRITO NACIONAL</v>
      </c>
      <c r="B12" s="34">
        <v>516</v>
      </c>
      <c r="C12" s="24" t="str">
        <f>VLOOKUP(B12,'[1]LISTADO ATM'!$A$2:$B$822,2,0)</f>
        <v xml:space="preserve">ATM Oficina Gascue </v>
      </c>
      <c r="D12" s="15" t="s">
        <v>20</v>
      </c>
      <c r="E12" s="24" t="s">
        <v>33</v>
      </c>
    </row>
    <row r="13" spans="1:5" ht="18" x14ac:dyDescent="0.25">
      <c r="A13" s="21" t="str">
        <f>VLOOKUP(B13,'[1]LISTADO ATM'!$A$2:$C$822,3,0)</f>
        <v>NORTE</v>
      </c>
      <c r="B13" s="34">
        <v>350</v>
      </c>
      <c r="C13" s="24" t="str">
        <f>VLOOKUP(B13,'[1]LISTADO ATM'!$A$2:$B$822,2,0)</f>
        <v xml:space="preserve">ATM Oficina Villa Tapia </v>
      </c>
      <c r="D13" s="15" t="s">
        <v>20</v>
      </c>
      <c r="E13" s="24">
        <v>3335953661</v>
      </c>
    </row>
    <row r="14" spans="1:5" ht="18" x14ac:dyDescent="0.25">
      <c r="A14" s="21" t="str">
        <f>VLOOKUP(B14,'[1]LISTADO ATM'!$A$2:$C$822,3,0)</f>
        <v>NORTE</v>
      </c>
      <c r="B14" s="34">
        <v>746</v>
      </c>
      <c r="C14" s="24" t="str">
        <f>VLOOKUP(B14,'[1]LISTADO ATM'!$A$2:$B$822,2,0)</f>
        <v xml:space="preserve">ATM Oficina Las Terrenas </v>
      </c>
      <c r="D14" s="15" t="s">
        <v>20</v>
      </c>
      <c r="E14" s="24">
        <v>3335953930</v>
      </c>
    </row>
    <row r="15" spans="1:5" ht="18" x14ac:dyDescent="0.25">
      <c r="A15" s="21" t="str">
        <f>VLOOKUP(B15,'[1]LISTADO ATM'!$A$2:$C$822,3,0)</f>
        <v>DISTRITO NACIONAL</v>
      </c>
      <c r="B15" s="34">
        <v>931</v>
      </c>
      <c r="C15" s="24" t="str">
        <f>VLOOKUP(B15,'[1]LISTADO ATM'!$A$2:$B$822,2,0)</f>
        <v xml:space="preserve">ATM Autobanco Luperón I </v>
      </c>
      <c r="D15" s="15" t="s">
        <v>20</v>
      </c>
      <c r="E15" s="24">
        <v>3335953965</v>
      </c>
    </row>
    <row r="16" spans="1:5" ht="18" x14ac:dyDescent="0.25">
      <c r="A16" s="21" t="str">
        <f>VLOOKUP(B16,'[1]LISTADO ATM'!$A$2:$C$822,3,0)</f>
        <v>DISTRITO NACIONAL</v>
      </c>
      <c r="B16" s="34">
        <v>498</v>
      </c>
      <c r="C16" s="24" t="str">
        <f>VLOOKUP(B16,'[1]LISTADO ATM'!$A$2:$B$822,2,0)</f>
        <v xml:space="preserve">ATM Estación Sunix 27 de Febrero </v>
      </c>
      <c r="D16" s="15" t="s">
        <v>20</v>
      </c>
      <c r="E16" s="24">
        <v>3335953462</v>
      </c>
    </row>
    <row r="17" spans="1:5" ht="18" x14ac:dyDescent="0.25">
      <c r="A17" s="21" t="str">
        <f>VLOOKUP(B17,'[1]LISTADO ATM'!$A$2:$C$822,3,0)</f>
        <v>SUR</v>
      </c>
      <c r="B17" s="34">
        <v>616</v>
      </c>
      <c r="C17" s="24" t="str">
        <f>VLOOKUP(B17,'[1]LISTADO ATM'!$A$2:$B$822,2,0)</f>
        <v xml:space="preserve">ATM 5ta. Brigada Barahona </v>
      </c>
      <c r="D17" s="15" t="s">
        <v>20</v>
      </c>
      <c r="E17" s="24" t="s">
        <v>34</v>
      </c>
    </row>
    <row r="18" spans="1:5" ht="18" x14ac:dyDescent="0.25">
      <c r="A18" s="21" t="str">
        <f>VLOOKUP(B18,'[1]LISTADO ATM'!$A$2:$C$822,3,0)</f>
        <v>NORTE</v>
      </c>
      <c r="B18" s="34">
        <v>771</v>
      </c>
      <c r="C18" s="24" t="str">
        <f>VLOOKUP(B18,'[1]LISTADO ATM'!$A$2:$B$822,2,0)</f>
        <v xml:space="preserve">ATM UASD Mao </v>
      </c>
      <c r="D18" s="15" t="s">
        <v>20</v>
      </c>
      <c r="E18" s="24">
        <v>3335952026</v>
      </c>
    </row>
    <row r="19" spans="1:5" ht="18" x14ac:dyDescent="0.25">
      <c r="A19" s="21" t="str">
        <f>VLOOKUP(B19,'[1]LISTADO ATM'!$A$2:$C$822,3,0)</f>
        <v>ESTE</v>
      </c>
      <c r="B19" s="34">
        <v>268</v>
      </c>
      <c r="C19" s="24" t="str">
        <f>VLOOKUP(B19,'[1]LISTADO ATM'!$A$2:$B$822,2,0)</f>
        <v xml:space="preserve">ATM Autobanco La Altagracia (Higuey) </v>
      </c>
      <c r="D19" s="15" t="s">
        <v>20</v>
      </c>
      <c r="E19" s="24" t="s">
        <v>39</v>
      </c>
    </row>
    <row r="20" spans="1:5" ht="18" x14ac:dyDescent="0.25">
      <c r="A20" s="21" t="str">
        <f>VLOOKUP(B20,'[1]LISTADO ATM'!$A$2:$C$822,3,0)</f>
        <v>SUR</v>
      </c>
      <c r="B20" s="34">
        <v>45</v>
      </c>
      <c r="C20" s="24" t="str">
        <f>VLOOKUP(B20,'[1]LISTADO ATM'!$A$2:$B$822,2,0)</f>
        <v xml:space="preserve">ATM Oficina Tamayo </v>
      </c>
      <c r="D20" s="15" t="s">
        <v>20</v>
      </c>
      <c r="E20" s="24" t="s">
        <v>29</v>
      </c>
    </row>
    <row r="21" spans="1:5" ht="18" x14ac:dyDescent="0.25">
      <c r="A21" s="21" t="str">
        <f>VLOOKUP(B21,'[1]LISTADO ATM'!$A$2:$C$822,3,0)</f>
        <v>ESTE</v>
      </c>
      <c r="B21" s="34">
        <v>824</v>
      </c>
      <c r="C21" s="24" t="str">
        <f>VLOOKUP(B21,'[1]LISTADO ATM'!$A$2:$B$822,2,0)</f>
        <v xml:space="preserve">ATM Multiplaza (Higuey) </v>
      </c>
      <c r="D21" s="15" t="s">
        <v>20</v>
      </c>
      <c r="E21" s="24" t="s">
        <v>30</v>
      </c>
    </row>
    <row r="22" spans="1:5" ht="18" x14ac:dyDescent="0.25">
      <c r="A22" s="21" t="str">
        <f>VLOOKUP(B22,'[1]LISTADO ATM'!$A$2:$C$822,3,0)</f>
        <v>NORTE</v>
      </c>
      <c r="B22" s="34">
        <v>372</v>
      </c>
      <c r="C22" s="24" t="str">
        <f>VLOOKUP(B22,'[1]LISTADO ATM'!$A$2:$B$822,2,0)</f>
        <v>ATM Oficina Sánchez II</v>
      </c>
      <c r="D22" s="15" t="s">
        <v>20</v>
      </c>
      <c r="E22" s="24" t="s">
        <v>32</v>
      </c>
    </row>
    <row r="23" spans="1:5" ht="18" x14ac:dyDescent="0.25">
      <c r="A23" s="21" t="str">
        <f>VLOOKUP(B23,'[1]LISTADO ATM'!$A$2:$C$822,3,0)</f>
        <v>DISTRITO NACIONAL</v>
      </c>
      <c r="B23" s="34">
        <v>970</v>
      </c>
      <c r="C23" s="24" t="str">
        <f>VLOOKUP(B23,'[1]LISTADO ATM'!$A$2:$B$822,2,0)</f>
        <v xml:space="preserve">ATM S/M Olé Haina </v>
      </c>
      <c r="D23" s="15" t="s">
        <v>20</v>
      </c>
      <c r="E23" s="24">
        <v>3335952988</v>
      </c>
    </row>
    <row r="24" spans="1:5" ht="18" x14ac:dyDescent="0.25">
      <c r="A24" s="21" t="str">
        <f>VLOOKUP(B24,'[1]LISTADO ATM'!$A$2:$C$822,3,0)</f>
        <v>NORTE</v>
      </c>
      <c r="B24" s="34">
        <v>888</v>
      </c>
      <c r="C24" s="24" t="str">
        <f>VLOOKUP(B24,'[1]LISTADO ATM'!$A$2:$B$822,2,0)</f>
        <v>ATM Oficina galeria 56 II (SFM)</v>
      </c>
      <c r="D24" s="15" t="s">
        <v>20</v>
      </c>
      <c r="E24" s="24">
        <v>3335953051</v>
      </c>
    </row>
    <row r="25" spans="1:5" ht="18" x14ac:dyDescent="0.25">
      <c r="A25" s="21" t="str">
        <f>VLOOKUP(B25,'[1]LISTADO ATM'!$A$2:$C$822,3,0)</f>
        <v>NORTE</v>
      </c>
      <c r="B25" s="34">
        <v>405</v>
      </c>
      <c r="C25" s="24" t="str">
        <f>VLOOKUP(B25,'[1]LISTADO ATM'!$A$2:$B$822,2,0)</f>
        <v xml:space="preserve">ATM UNP Loma de Cabrera </v>
      </c>
      <c r="D25" s="15" t="s">
        <v>20</v>
      </c>
      <c r="E25" s="26">
        <v>3335954585</v>
      </c>
    </row>
    <row r="26" spans="1:5" ht="18" x14ac:dyDescent="0.25">
      <c r="A26" s="21" t="str">
        <f>VLOOKUP(B26,'[1]LISTADO ATM'!$A$2:$C$822,3,0)</f>
        <v>NORTE</v>
      </c>
      <c r="B26" s="34">
        <v>636</v>
      </c>
      <c r="C26" s="24" t="str">
        <f>VLOOKUP(B26,'[1]LISTADO ATM'!$A$2:$B$822,2,0)</f>
        <v xml:space="preserve">ATM Oficina Tamboríl </v>
      </c>
      <c r="D26" s="15" t="s">
        <v>20</v>
      </c>
      <c r="E26" s="26">
        <v>3335954468</v>
      </c>
    </row>
    <row r="27" spans="1:5" ht="18" x14ac:dyDescent="0.25">
      <c r="A27" s="21" t="str">
        <f>VLOOKUP(B27,'[1]LISTADO ATM'!$A$2:$C$822,3,0)</f>
        <v>SUR</v>
      </c>
      <c r="B27" s="34">
        <v>870</v>
      </c>
      <c r="C27" s="24" t="str">
        <f>VLOOKUP(B27,'[1]LISTADO ATM'!$A$2:$B$822,2,0)</f>
        <v xml:space="preserve">ATM Willbes Dominicana (Barahona) </v>
      </c>
      <c r="D27" s="15" t="s">
        <v>20</v>
      </c>
      <c r="E27" s="24">
        <v>3335953944</v>
      </c>
    </row>
    <row r="28" spans="1:5" ht="18" x14ac:dyDescent="0.25">
      <c r="A28" s="21" t="str">
        <f>VLOOKUP(B28,'[1]LISTADO ATM'!$A$2:$C$822,3,0)</f>
        <v>DISTRITO NACIONAL</v>
      </c>
      <c r="B28" s="34">
        <v>149</v>
      </c>
      <c r="C28" s="24" t="str">
        <f>VLOOKUP(B28,'[1]LISTADO ATM'!$A$2:$B$822,2,0)</f>
        <v>ATM Estación Metro Concepción</v>
      </c>
      <c r="D28" s="15" t="s">
        <v>20</v>
      </c>
      <c r="E28" s="26" t="s">
        <v>28</v>
      </c>
    </row>
    <row r="29" spans="1:5" ht="18.75" thickBot="1" x14ac:dyDescent="0.3">
      <c r="A29" s="3" t="s">
        <v>11</v>
      </c>
      <c r="B29" s="43">
        <f>COUNT(B9:B28)</f>
        <v>20</v>
      </c>
      <c r="C29" s="55"/>
      <c r="D29" s="56"/>
      <c r="E29" s="57"/>
    </row>
    <row r="30" spans="1:5" x14ac:dyDescent="0.25">
      <c r="B30" s="39"/>
      <c r="E30" s="5"/>
    </row>
    <row r="31" spans="1:5" ht="18" x14ac:dyDescent="0.25">
      <c r="A31" s="52" t="s">
        <v>16</v>
      </c>
      <c r="B31" s="53"/>
      <c r="C31" s="53"/>
      <c r="D31" s="53"/>
      <c r="E31" s="54"/>
    </row>
    <row r="32" spans="1:5" ht="18" x14ac:dyDescent="0.25">
      <c r="A32" s="2" t="s">
        <v>5</v>
      </c>
      <c r="B32" s="2" t="s">
        <v>6</v>
      </c>
      <c r="C32" s="2" t="s">
        <v>7</v>
      </c>
      <c r="D32" s="2" t="s">
        <v>8</v>
      </c>
      <c r="E32" s="2" t="s">
        <v>9</v>
      </c>
    </row>
    <row r="33" spans="1:5" ht="18" x14ac:dyDescent="0.25">
      <c r="A33" s="21" t="str">
        <f>VLOOKUP(B33,'[1]LISTADO ATM'!$A$2:$C$822,3,0)</f>
        <v>NORTE</v>
      </c>
      <c r="B33" s="21">
        <v>497</v>
      </c>
      <c r="C33" s="42" t="str">
        <f>VLOOKUP(B33,'[1]LISTADO ATM'!$A$2:$B$822,2,0)</f>
        <v>ATM Ofic. El Portal ll (Santiago)</v>
      </c>
      <c r="D33" s="15" t="s">
        <v>19</v>
      </c>
      <c r="E33" s="24" t="s">
        <v>37</v>
      </c>
    </row>
    <row r="34" spans="1:5" ht="18" x14ac:dyDescent="0.25">
      <c r="A34" s="21" t="str">
        <f>VLOOKUP(B34,'[1]LISTADO ATM'!$A$2:$C$822,3,0)</f>
        <v>DISTRITO NACIONAL</v>
      </c>
      <c r="B34" s="21">
        <v>336</v>
      </c>
      <c r="C34" s="42" t="str">
        <f>VLOOKUP(B34,'[1]LISTADO ATM'!$A$2:$B$822,2,0)</f>
        <v>ATM Instituto Nacional de Cancer (incart)</v>
      </c>
      <c r="D34" s="15" t="s">
        <v>19</v>
      </c>
      <c r="E34" s="24" t="s">
        <v>38</v>
      </c>
    </row>
    <row r="35" spans="1:5" ht="18" x14ac:dyDescent="0.25">
      <c r="A35" s="21" t="str">
        <f>VLOOKUP(B35,'[1]LISTADO ATM'!$A$2:$C$822,3,0)</f>
        <v>NORTE</v>
      </c>
      <c r="B35" s="21">
        <v>171</v>
      </c>
      <c r="C35" s="42" t="str">
        <f>VLOOKUP(B35,'[1]LISTADO ATM'!$A$2:$B$822,2,0)</f>
        <v xml:space="preserve">ATM Oficina Moca </v>
      </c>
      <c r="D35" s="15" t="s">
        <v>19</v>
      </c>
      <c r="E35" s="24" t="s">
        <v>26</v>
      </c>
    </row>
    <row r="36" spans="1:5" ht="18" x14ac:dyDescent="0.25">
      <c r="A36" s="21" t="str">
        <f>VLOOKUP(B36,'[1]LISTADO ATM'!$A$2:$C$822,3,0)</f>
        <v>SUR</v>
      </c>
      <c r="B36" s="21">
        <v>880</v>
      </c>
      <c r="C36" s="42" t="str">
        <f>VLOOKUP(B36,'[1]LISTADO ATM'!$A$2:$B$822,2,0)</f>
        <v xml:space="preserve">ATM Autoservicio Barahona II </v>
      </c>
      <c r="D36" s="15" t="s">
        <v>19</v>
      </c>
      <c r="E36" s="24">
        <v>3335947792</v>
      </c>
    </row>
    <row r="37" spans="1:5" ht="18" x14ac:dyDescent="0.25">
      <c r="A37" s="21" t="str">
        <f>VLOOKUP(B37,'[1]LISTADO ATM'!$A$2:$C$822,3,0)</f>
        <v>ESTE</v>
      </c>
      <c r="B37" s="21">
        <v>673</v>
      </c>
      <c r="C37" s="42" t="str">
        <f>VLOOKUP(B37,'[1]LISTADO ATM'!$A$2:$B$822,2,0)</f>
        <v>ATM Clínica Dr. Cruz Jiminián</v>
      </c>
      <c r="D37" s="15" t="s">
        <v>19</v>
      </c>
      <c r="E37" s="24">
        <v>3335952628</v>
      </c>
    </row>
    <row r="38" spans="1:5" ht="18" customHeight="1" thickBot="1" x14ac:dyDescent="0.3">
      <c r="A38" s="3" t="s">
        <v>11</v>
      </c>
      <c r="B38" s="43">
        <f>COUNT(B33:B37)</f>
        <v>5</v>
      </c>
      <c r="C38" s="58"/>
      <c r="D38" s="59"/>
      <c r="E38" s="60"/>
    </row>
    <row r="39" spans="1:5" ht="15.75" thickBot="1" x14ac:dyDescent="0.3">
      <c r="B39" s="39"/>
      <c r="E39" s="5"/>
    </row>
    <row r="40" spans="1:5" ht="18.75" thickBot="1" x14ac:dyDescent="0.3">
      <c r="A40" s="61" t="s">
        <v>14</v>
      </c>
      <c r="B40" s="62"/>
      <c r="C40" s="62"/>
      <c r="D40" s="62"/>
      <c r="E40" s="63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customHeight="1" x14ac:dyDescent="0.25">
      <c r="A42" s="21" t="str">
        <f>VLOOKUP(B42,'[1]LISTADO ATM'!$A$2:$C$822,3,0)</f>
        <v>DISTRITO NACIONAL</v>
      </c>
      <c r="B42" s="35">
        <v>588</v>
      </c>
      <c r="C42" s="24" t="str">
        <f>VLOOKUP(B42,'[1]LISTADO ATM'!$A$2:$B$822,2,0)</f>
        <v xml:space="preserve">ATM INAVI </v>
      </c>
      <c r="D42" s="14" t="s">
        <v>10</v>
      </c>
      <c r="E42" s="26" t="s">
        <v>35</v>
      </c>
    </row>
    <row r="43" spans="1:5" ht="18" customHeight="1" x14ac:dyDescent="0.25">
      <c r="A43" s="21" t="str">
        <f>VLOOKUP(B43,'[1]LISTADO ATM'!$A$2:$C$822,3,0)</f>
        <v>DISTRITO NACIONAL</v>
      </c>
      <c r="B43" s="35">
        <v>596</v>
      </c>
      <c r="C43" s="24" t="str">
        <f>VLOOKUP(B43,'[1]LISTADO ATM'!$A$2:$B$822,2,0)</f>
        <v xml:space="preserve">ATM Autobanco Malecón Center </v>
      </c>
      <c r="D43" s="14" t="s">
        <v>10</v>
      </c>
      <c r="E43" s="26">
        <v>3335954345</v>
      </c>
    </row>
    <row r="44" spans="1:5" ht="18" customHeight="1" x14ac:dyDescent="0.25">
      <c r="A44" s="21" t="str">
        <f>VLOOKUP(B44,'[1]LISTADO ATM'!$A$2:$C$822,3,0)</f>
        <v>NORTE</v>
      </c>
      <c r="B44" s="35">
        <v>728</v>
      </c>
      <c r="C44" s="24" t="str">
        <f>VLOOKUP(B44,'[1]LISTADO ATM'!$A$2:$B$822,2,0)</f>
        <v xml:space="preserve">ATM UNP La Vega Oficina Regional Norcentral </v>
      </c>
      <c r="D44" s="14" t="s">
        <v>10</v>
      </c>
      <c r="E44" s="26">
        <v>3335954879</v>
      </c>
    </row>
    <row r="45" spans="1:5" ht="18" customHeight="1" x14ac:dyDescent="0.25">
      <c r="A45" s="21" t="str">
        <f>VLOOKUP(B45,'[1]LISTADO ATM'!$A$2:$C$822,3,0)</f>
        <v>SUR</v>
      </c>
      <c r="B45" s="35">
        <v>6</v>
      </c>
      <c r="C45" s="24" t="str">
        <f>VLOOKUP(B45,'[1]LISTADO ATM'!$A$2:$B$822,2,0)</f>
        <v xml:space="preserve">ATM Plaza WAO San Juan </v>
      </c>
      <c r="D45" s="14" t="s">
        <v>10</v>
      </c>
      <c r="E45" s="26">
        <v>3335954885</v>
      </c>
    </row>
    <row r="46" spans="1:5" ht="18" customHeight="1" x14ac:dyDescent="0.25">
      <c r="A46" s="21" t="str">
        <f>VLOOKUP(B46,'[1]LISTADO ATM'!$A$2:$C$822,3,0)</f>
        <v>ESTE</v>
      </c>
      <c r="B46" s="35">
        <v>330</v>
      </c>
      <c r="C46" s="24" t="str">
        <f>VLOOKUP(B46,'[1]LISTADO ATM'!$A$2:$B$822,2,0)</f>
        <v xml:space="preserve">ATM Oficina Boulevard (Higuey) </v>
      </c>
      <c r="D46" s="14" t="s">
        <v>10</v>
      </c>
      <c r="E46" s="26">
        <v>3335954907</v>
      </c>
    </row>
    <row r="47" spans="1:5" ht="18" customHeight="1" x14ac:dyDescent="0.25">
      <c r="A47" s="21" t="str">
        <f>VLOOKUP(B47,'[1]LISTADO ATM'!$A$2:$C$822,3,0)</f>
        <v>ESTE</v>
      </c>
      <c r="B47" s="35">
        <v>429</v>
      </c>
      <c r="C47" s="24" t="str">
        <f>VLOOKUP(B47,'[1]LISTADO ATM'!$A$2:$B$822,2,0)</f>
        <v xml:space="preserve">ATM Oficina Jumbo La Romana </v>
      </c>
      <c r="D47" s="14" t="s">
        <v>10</v>
      </c>
      <c r="E47" s="26">
        <v>3335954918</v>
      </c>
    </row>
    <row r="48" spans="1:5" ht="18.75" thickBot="1" x14ac:dyDescent="0.3">
      <c r="A48" s="25"/>
      <c r="B48" s="43">
        <f>COUNT(B42:B47)</f>
        <v>6</v>
      </c>
      <c r="C48" s="13"/>
      <c r="D48" s="13"/>
      <c r="E48" s="13"/>
    </row>
    <row r="49" spans="1:5" ht="15.75" thickBot="1" x14ac:dyDescent="0.3">
      <c r="B49" s="39"/>
      <c r="E49" s="5"/>
    </row>
    <row r="50" spans="1:5" ht="18.75" thickBot="1" x14ac:dyDescent="0.3">
      <c r="A50" s="61" t="s">
        <v>10</v>
      </c>
      <c r="B50" s="62"/>
      <c r="C50" s="62"/>
      <c r="D50" s="62"/>
      <c r="E50" s="63"/>
    </row>
    <row r="51" spans="1:5" ht="18" x14ac:dyDescent="0.25">
      <c r="A51" s="2" t="s">
        <v>5</v>
      </c>
      <c r="B51" s="2" t="s">
        <v>6</v>
      </c>
      <c r="C51" s="2" t="s">
        <v>23</v>
      </c>
      <c r="D51" s="2" t="s">
        <v>8</v>
      </c>
      <c r="E51" s="2" t="s">
        <v>9</v>
      </c>
    </row>
    <row r="52" spans="1:5" ht="18" x14ac:dyDescent="0.25">
      <c r="A52" s="21" t="str">
        <f>VLOOKUP(B52,'[1]LISTADO ATM'!$A$2:$C$822,3,0)</f>
        <v>DISTRITO NACIONAL</v>
      </c>
      <c r="B52" s="34">
        <v>542</v>
      </c>
      <c r="C52" s="24" t="str">
        <f>VLOOKUP(B52,'[1]LISTADO ATM'!$A$2:$B$822,2,0)</f>
        <v>ATM S/M la Cadena Carretera Mella</v>
      </c>
      <c r="D52" s="21" t="s">
        <v>18</v>
      </c>
      <c r="E52" s="26" t="s">
        <v>27</v>
      </c>
    </row>
    <row r="53" spans="1:5" ht="18" x14ac:dyDescent="0.25">
      <c r="A53" s="21" t="str">
        <f>VLOOKUP(B53,'[1]LISTADO ATM'!$A$2:$C$822,3,0)</f>
        <v>DISTRITO NACIONAL</v>
      </c>
      <c r="B53" s="34">
        <v>408</v>
      </c>
      <c r="C53" s="24" t="str">
        <f>VLOOKUP(B53,'[1]LISTADO ATM'!$A$2:$B$822,2,0)</f>
        <v xml:space="preserve">ATM Autobanco Las Palmas de Herrera </v>
      </c>
      <c r="D53" s="21" t="s">
        <v>18</v>
      </c>
      <c r="E53" s="26" t="s">
        <v>40</v>
      </c>
    </row>
    <row r="54" spans="1:5" ht="18" x14ac:dyDescent="0.25">
      <c r="A54" s="21" t="str">
        <f>VLOOKUP(B54,'[1]LISTADO ATM'!$A$2:$C$822,3,0)</f>
        <v>ESTE</v>
      </c>
      <c r="B54" s="34">
        <v>289</v>
      </c>
      <c r="C54" s="24" t="str">
        <f>VLOOKUP(B54,'[1]LISTADO ATM'!$A$2:$B$822,2,0)</f>
        <v>ATM Oficina Bávaro II</v>
      </c>
      <c r="D54" s="21" t="s">
        <v>18</v>
      </c>
      <c r="E54" s="26">
        <v>3335954531</v>
      </c>
    </row>
    <row r="55" spans="1:5" ht="18" x14ac:dyDescent="0.25">
      <c r="A55" s="21" t="str">
        <f>VLOOKUP(B55,'[1]LISTADO ATM'!$A$2:$C$822,3,0)</f>
        <v>DISTRITO NACIONAL</v>
      </c>
      <c r="B55" s="34">
        <v>57</v>
      </c>
      <c r="C55" s="24" t="str">
        <f>VLOOKUP(B55,'[1]LISTADO ATM'!$A$2:$B$822,2,0)</f>
        <v xml:space="preserve">ATM Oficina Malecon Center </v>
      </c>
      <c r="D55" s="21" t="s">
        <v>18</v>
      </c>
      <c r="E55" s="26">
        <v>3335954546</v>
      </c>
    </row>
    <row r="56" spans="1:5" ht="18.75" thickBot="1" x14ac:dyDescent="0.3">
      <c r="A56" s="25" t="s">
        <v>11</v>
      </c>
      <c r="B56" s="43">
        <f>COUNT(B52:B55)</f>
        <v>4</v>
      </c>
      <c r="C56" s="13"/>
      <c r="D56" s="13"/>
      <c r="E56" s="13"/>
    </row>
    <row r="57" spans="1:5" ht="15.75" thickBot="1" x14ac:dyDescent="0.3">
      <c r="B57" s="39"/>
      <c r="E57" s="5"/>
    </row>
    <row r="58" spans="1:5" ht="18" x14ac:dyDescent="0.25">
      <c r="A58" s="68" t="s">
        <v>13</v>
      </c>
      <c r="B58" s="69"/>
      <c r="C58" s="69"/>
      <c r="D58" s="69"/>
      <c r="E58" s="70"/>
    </row>
    <row r="59" spans="1:5" ht="18" x14ac:dyDescent="0.25">
      <c r="A59" s="2" t="s">
        <v>5</v>
      </c>
      <c r="B59" s="2" t="s">
        <v>6</v>
      </c>
      <c r="C59" s="4" t="s">
        <v>7</v>
      </c>
      <c r="D59" s="17" t="s">
        <v>8</v>
      </c>
      <c r="E59" s="17" t="s">
        <v>9</v>
      </c>
    </row>
    <row r="60" spans="1:5" ht="18" x14ac:dyDescent="0.25">
      <c r="A60" s="18" t="str">
        <f>VLOOKUP(B60,'[1]LISTADO ATM'!$A$2:$C$822,3,0)</f>
        <v>ESTE</v>
      </c>
      <c r="B60" s="34">
        <v>330</v>
      </c>
      <c r="C60" s="24" t="str">
        <f>VLOOKUP(B60,'[1]LISTADO ATM'!$A$2:$B$822,2,0)</f>
        <v xml:space="preserve">ATM Oficina Boulevard (Higuey) </v>
      </c>
      <c r="D60" s="35" t="s">
        <v>21</v>
      </c>
      <c r="E60" s="26" t="s">
        <v>36</v>
      </c>
    </row>
    <row r="61" spans="1:5" ht="18" x14ac:dyDescent="0.25">
      <c r="A61" s="18" t="str">
        <f>VLOOKUP(B61,'[1]LISTADO ATM'!$A$2:$C$822,3,0)</f>
        <v>DISTRITO NACIONAL</v>
      </c>
      <c r="B61" s="34">
        <v>701</v>
      </c>
      <c r="C61" s="24" t="str">
        <f>VLOOKUP(B61,'[1]LISTADO ATM'!$A$2:$B$822,2,0)</f>
        <v>ATM Autoservicio Los Alcarrizos</v>
      </c>
      <c r="D61" s="36" t="s">
        <v>24</v>
      </c>
      <c r="E61" s="26">
        <v>3335954629</v>
      </c>
    </row>
    <row r="62" spans="1:5" ht="18" x14ac:dyDescent="0.25">
      <c r="A62" s="18" t="str">
        <f>VLOOKUP(B62,'[1]LISTADO ATM'!$A$2:$C$822,3,0)</f>
        <v>ESTE</v>
      </c>
      <c r="B62" s="34">
        <v>219</v>
      </c>
      <c r="C62" s="24" t="str">
        <f>VLOOKUP(B62,'[1]LISTADO ATM'!$A$2:$B$822,2,0)</f>
        <v xml:space="preserve">ATM Oficina La Altagracia (Higuey) </v>
      </c>
      <c r="D62" s="35" t="s">
        <v>21</v>
      </c>
      <c r="E62" s="26">
        <v>3335954642</v>
      </c>
    </row>
    <row r="63" spans="1:5" ht="18" x14ac:dyDescent="0.25">
      <c r="A63" s="18" t="str">
        <f>VLOOKUP(B63,'[1]LISTADO ATM'!$A$2:$C$822,3,0)</f>
        <v>DISTRITO NACIONAL</v>
      </c>
      <c r="B63" s="34">
        <v>946</v>
      </c>
      <c r="C63" s="24" t="str">
        <f>VLOOKUP(B63,'[1]LISTADO ATM'!$A$2:$B$822,2,0)</f>
        <v xml:space="preserve">ATM Oficina Núñez de Cáceres I </v>
      </c>
      <c r="D63" s="35" t="s">
        <v>21</v>
      </c>
      <c r="E63" s="26">
        <v>3335954651</v>
      </c>
    </row>
    <row r="64" spans="1:5" ht="18" x14ac:dyDescent="0.25">
      <c r="A64" s="18" t="str">
        <f>VLOOKUP(B64,'[1]LISTADO ATM'!$A$2:$C$822,3,0)</f>
        <v>DISTRITO NACIONAL</v>
      </c>
      <c r="B64" s="34">
        <v>793</v>
      </c>
      <c r="C64" s="24" t="str">
        <f>VLOOKUP(B64,'[1]LISTADO ATM'!$A$2:$B$822,2,0)</f>
        <v xml:space="preserve">ATM Centro de Caja Agora Mall </v>
      </c>
      <c r="D64" s="35" t="s">
        <v>21</v>
      </c>
      <c r="E64" s="26">
        <v>3335954694</v>
      </c>
    </row>
    <row r="65" spans="1:5" ht="18.75" thickBot="1" x14ac:dyDescent="0.3">
      <c r="A65" s="25" t="s">
        <v>11</v>
      </c>
      <c r="B65" s="43">
        <f>COUNT(B60:B64)</f>
        <v>5</v>
      </c>
      <c r="C65" s="13"/>
      <c r="D65" s="16"/>
      <c r="E65" s="16"/>
    </row>
    <row r="66" spans="1:5" ht="15.75" thickBot="1" x14ac:dyDescent="0.3">
      <c r="B66" s="39"/>
      <c r="E66" s="5"/>
    </row>
    <row r="67" spans="1:5" ht="18.75" thickBot="1" x14ac:dyDescent="0.3">
      <c r="A67" s="66" t="s">
        <v>12</v>
      </c>
      <c r="B67" s="67"/>
      <c r="C67" t="s">
        <v>17</v>
      </c>
      <c r="D67" s="5"/>
      <c r="E67" s="5"/>
    </row>
    <row r="68" spans="1:5" ht="18.75" thickBot="1" x14ac:dyDescent="0.3">
      <c r="A68" s="32">
        <f>+B48+B56+B65</f>
        <v>15</v>
      </c>
      <c r="B68" s="40"/>
    </row>
    <row r="69" spans="1:5" ht="15.75" thickBot="1" x14ac:dyDescent="0.3">
      <c r="B69" s="39"/>
      <c r="E69" s="5"/>
    </row>
    <row r="70" spans="1:5" ht="18.75" thickBot="1" x14ac:dyDescent="0.3">
      <c r="A70" s="61" t="s">
        <v>15</v>
      </c>
      <c r="B70" s="62"/>
      <c r="C70" s="62"/>
      <c r="D70" s="62"/>
      <c r="E70" s="63"/>
    </row>
    <row r="71" spans="1:5" ht="18" x14ac:dyDescent="0.25">
      <c r="A71" s="6" t="s">
        <v>5</v>
      </c>
      <c r="B71" s="38" t="s">
        <v>6</v>
      </c>
      <c r="C71" s="4" t="s">
        <v>7</v>
      </c>
      <c r="D71" s="64" t="s">
        <v>8</v>
      </c>
      <c r="E71" s="65"/>
    </row>
    <row r="72" spans="1:5" ht="18" x14ac:dyDescent="0.25">
      <c r="A72" s="21" t="str">
        <f>VLOOKUP(B72,'[1]LISTADO ATM'!$A$2:$C$822,3,0)</f>
        <v>DISTRITO NACIONAL</v>
      </c>
      <c r="B72" s="34">
        <v>974</v>
      </c>
      <c r="C72" s="21" t="str">
        <f>VLOOKUP(B72,'[1]LISTADO ATM'!$A$2:$B$822,2,0)</f>
        <v xml:space="preserve">ATM S/M Nacional Ave. Lope de Vega </v>
      </c>
      <c r="D72" s="44" t="s">
        <v>22</v>
      </c>
      <c r="E72" s="45"/>
    </row>
    <row r="73" spans="1:5" ht="18" x14ac:dyDescent="0.25">
      <c r="A73" s="21" t="str">
        <f>VLOOKUP(B73,'[1]LISTADO ATM'!$A$2:$C$822,3,0)</f>
        <v>DISTRITO NACIONAL</v>
      </c>
      <c r="B73" s="34">
        <v>725</v>
      </c>
      <c r="C73" s="21" t="str">
        <f>VLOOKUP(B73,'[1]LISTADO ATM'!$A$2:$B$822,2,0)</f>
        <v xml:space="preserve">ATM El Huacal II  </v>
      </c>
      <c r="D73" s="44" t="s">
        <v>25</v>
      </c>
      <c r="E73" s="45"/>
    </row>
    <row r="74" spans="1:5" ht="18" x14ac:dyDescent="0.25">
      <c r="A74" s="21" t="str">
        <f>VLOOKUP(B74,'[1]LISTADO ATM'!$A$2:$C$822,3,0)</f>
        <v>DISTRITO NACIONAL</v>
      </c>
      <c r="B74" s="34">
        <v>557</v>
      </c>
      <c r="C74" s="21" t="str">
        <f>VLOOKUP(B74,'[1]LISTADO ATM'!$A$2:$B$822,2,0)</f>
        <v xml:space="preserve">ATM Multicentro La Sirena Ave. Mella </v>
      </c>
      <c r="D74" s="44" t="s">
        <v>25</v>
      </c>
      <c r="E74" s="45"/>
    </row>
    <row r="75" spans="1:5" ht="18" x14ac:dyDescent="0.25">
      <c r="A75" s="21" t="str">
        <f>VLOOKUP(B75,'[1]LISTADO ATM'!$A$2:$C$822,3,0)</f>
        <v>DISTRITO NACIONAL</v>
      </c>
      <c r="B75" s="34">
        <v>574</v>
      </c>
      <c r="C75" s="21" t="str">
        <f>VLOOKUP(B75,'[1]LISTADO ATM'!$A$2:$B$822,2,0)</f>
        <v xml:space="preserve">ATM Club Obras Públicas </v>
      </c>
      <c r="D75" s="44" t="s">
        <v>22</v>
      </c>
      <c r="E75" s="45"/>
    </row>
    <row r="76" spans="1:5" ht="18" x14ac:dyDescent="0.25">
      <c r="A76" s="21" t="str">
        <f>VLOOKUP(B76,'[1]LISTADO ATM'!$A$2:$C$822,3,0)</f>
        <v>ESTE</v>
      </c>
      <c r="B76" s="34">
        <v>802</v>
      </c>
      <c r="C76" s="21" t="str">
        <f>VLOOKUP(B76,'[1]LISTADO ATM'!$A$2:$B$822,2,0)</f>
        <v xml:space="preserve">ATM UNP Aeropuerto La Romana </v>
      </c>
      <c r="D76" s="44" t="s">
        <v>22</v>
      </c>
      <c r="E76" s="45"/>
    </row>
    <row r="77" spans="1:5" ht="18" x14ac:dyDescent="0.25">
      <c r="A77" s="21" t="str">
        <f>VLOOKUP(B77,'[1]LISTADO ATM'!$A$2:$C$822,3,0)</f>
        <v>DISTRITO NACIONAL</v>
      </c>
      <c r="B77" s="34">
        <v>153</v>
      </c>
      <c r="C77" s="21" t="str">
        <f>VLOOKUP(B77,'[1]LISTADO ATM'!$A$2:$B$822,2,0)</f>
        <v xml:space="preserve">ATM Rehabilitación </v>
      </c>
      <c r="D77" s="44" t="s">
        <v>22</v>
      </c>
      <c r="E77" s="45"/>
    </row>
    <row r="78" spans="1:5" ht="18" x14ac:dyDescent="0.25">
      <c r="A78" s="21" t="str">
        <f>VLOOKUP(B78,'[1]LISTADO ATM'!$A$2:$C$822,3,0)</f>
        <v>ESTE</v>
      </c>
      <c r="B78" s="34">
        <v>521</v>
      </c>
      <c r="C78" s="21" t="str">
        <f>VLOOKUP(B78,'[1]LISTADO ATM'!$A$2:$B$822,2,0)</f>
        <v xml:space="preserve">ATM UNP Bayahibe (La Romana) </v>
      </c>
      <c r="D78" s="44" t="s">
        <v>25</v>
      </c>
      <c r="E78" s="45"/>
    </row>
    <row r="79" spans="1:5" ht="18" x14ac:dyDescent="0.25">
      <c r="A79" s="21" t="str">
        <f>VLOOKUP(B79,'[1]LISTADO ATM'!$A$2:$C$822,3,0)</f>
        <v>DISTRITO NACIONAL</v>
      </c>
      <c r="B79" s="34">
        <v>917</v>
      </c>
      <c r="C79" s="21" t="str">
        <f>VLOOKUP(B79,'[1]LISTADO ATM'!$A$2:$B$822,2,0)</f>
        <v xml:space="preserve">ATM Oficina Los Mina </v>
      </c>
      <c r="D79" s="44" t="s">
        <v>25</v>
      </c>
      <c r="E79" s="45"/>
    </row>
    <row r="80" spans="1:5" ht="18" x14ac:dyDescent="0.25">
      <c r="A80" s="21" t="str">
        <f>VLOOKUP(B80,'[1]LISTADO ATM'!$A$2:$C$822,3,0)</f>
        <v>ESTE</v>
      </c>
      <c r="B80" s="34">
        <v>963</v>
      </c>
      <c r="C80" s="21" t="str">
        <f>VLOOKUP(B80,'[1]LISTADO ATM'!$A$2:$B$822,2,0)</f>
        <v xml:space="preserve">ATM Multiplaza La Romana </v>
      </c>
      <c r="D80" s="44" t="s">
        <v>22</v>
      </c>
      <c r="E80" s="45"/>
    </row>
    <row r="81" spans="1:5" ht="18" x14ac:dyDescent="0.25">
      <c r="A81" s="21" t="str">
        <f>VLOOKUP(B81,'[1]LISTADO ATM'!$A$2:$C$822,3,0)</f>
        <v>ESTE</v>
      </c>
      <c r="B81" s="34">
        <v>513</v>
      </c>
      <c r="C81" s="21" t="str">
        <f>VLOOKUP(B81,'[1]LISTADO ATM'!$A$2:$B$822,2,0)</f>
        <v xml:space="preserve">ATM UNP Lagunas de Nisibón </v>
      </c>
      <c r="D81" s="44" t="s">
        <v>25</v>
      </c>
      <c r="E81" s="45"/>
    </row>
    <row r="82" spans="1:5" ht="18" x14ac:dyDescent="0.25">
      <c r="A82" s="21" t="str">
        <f>VLOOKUP(B82,'[1]LISTADO ATM'!$A$2:$C$822,3,0)</f>
        <v>DISTRITO NACIONAL</v>
      </c>
      <c r="B82" s="34">
        <v>382</v>
      </c>
      <c r="C82" s="21" t="str">
        <f>VLOOKUP(B82,'[1]LISTADO ATM'!$A$2:$B$822,2,0)</f>
        <v>ATM Estación del Metro María Montés</v>
      </c>
      <c r="D82" s="44" t="s">
        <v>25</v>
      </c>
      <c r="E82" s="45"/>
    </row>
    <row r="83" spans="1:5" ht="18" x14ac:dyDescent="0.25">
      <c r="A83" s="21" t="str">
        <f>VLOOKUP(B83,'[1]LISTADO ATM'!$A$2:$C$822,3,0)</f>
        <v>NORTE</v>
      </c>
      <c r="B83" s="34">
        <v>941</v>
      </c>
      <c r="C83" s="21" t="str">
        <f>VLOOKUP(B83,'[1]LISTADO ATM'!$A$2:$B$822,2,0)</f>
        <v xml:space="preserve">ATM Estación Next (Puerto Plata) </v>
      </c>
      <c r="D83" s="44" t="s">
        <v>25</v>
      </c>
      <c r="E83" s="45"/>
    </row>
    <row r="84" spans="1:5" ht="18" x14ac:dyDescent="0.25">
      <c r="A84" s="21" t="str">
        <f>VLOOKUP(B84,'[1]LISTADO ATM'!$A$2:$C$822,3,0)</f>
        <v>DISTRITO NACIONAL</v>
      </c>
      <c r="B84" s="34">
        <v>355</v>
      </c>
      <c r="C84" s="21" t="str">
        <f>VLOOKUP(B84,'[1]LISTADO ATM'!$A$2:$B$822,2,0)</f>
        <v xml:space="preserve">ATM UNP Metro II </v>
      </c>
      <c r="D84" s="44" t="s">
        <v>25</v>
      </c>
      <c r="E84" s="45"/>
    </row>
    <row r="85" spans="1:5" ht="18" x14ac:dyDescent="0.25">
      <c r="A85" s="21" t="str">
        <f>VLOOKUP(B85,'[1]LISTADO ATM'!$A$2:$C$822,3,0)</f>
        <v>SUR</v>
      </c>
      <c r="B85" s="34">
        <v>403</v>
      </c>
      <c r="C85" s="21" t="str">
        <f>VLOOKUP(B85,'[1]LISTADO ATM'!$A$2:$B$822,2,0)</f>
        <v xml:space="preserve">ATM Oficina Vicente Noble </v>
      </c>
      <c r="D85" s="44" t="s">
        <v>22</v>
      </c>
      <c r="E85" s="45"/>
    </row>
    <row r="86" spans="1:5" ht="18" x14ac:dyDescent="0.25">
      <c r="A86" s="21" t="str">
        <f>VLOOKUP(B86,'[1]LISTADO ATM'!$A$2:$C$822,3,0)</f>
        <v>SUR</v>
      </c>
      <c r="B86" s="34">
        <v>870</v>
      </c>
      <c r="C86" s="21" t="str">
        <f>VLOOKUP(B86,'[1]LISTADO ATM'!$A$2:$B$822,2,0)</f>
        <v xml:space="preserve">ATM Willbes Dominicana (Barahona) </v>
      </c>
      <c r="D86" s="44" t="s">
        <v>22</v>
      </c>
      <c r="E86" s="45"/>
    </row>
    <row r="87" spans="1:5" ht="18" x14ac:dyDescent="0.25">
      <c r="A87" s="21" t="str">
        <f>VLOOKUP(B87,'[1]LISTADO ATM'!$A$2:$C$822,3,0)</f>
        <v>ESTE</v>
      </c>
      <c r="B87" s="34">
        <v>211</v>
      </c>
      <c r="C87" s="21" t="str">
        <f>VLOOKUP(B87,'[1]LISTADO ATM'!$A$2:$B$822,2,0)</f>
        <v xml:space="preserve">ATM Oficina La Romana I </v>
      </c>
      <c r="D87" s="44" t="s">
        <v>25</v>
      </c>
      <c r="E87" s="45"/>
    </row>
    <row r="88" spans="1:5" ht="18" x14ac:dyDescent="0.25">
      <c r="A88" s="21" t="str">
        <f>VLOOKUP(B88,'[1]LISTADO ATM'!$A$2:$C$822,3,0)</f>
        <v>NORTE</v>
      </c>
      <c r="B88" s="34">
        <v>632</v>
      </c>
      <c r="C88" s="21" t="str">
        <f>VLOOKUP(B88,'[1]LISTADO ATM'!$A$2:$B$822,2,0)</f>
        <v xml:space="preserve">ATM Autobanco Gurabo </v>
      </c>
      <c r="D88" s="44" t="s">
        <v>22</v>
      </c>
      <c r="E88" s="45"/>
    </row>
    <row r="89" spans="1:5" ht="18" x14ac:dyDescent="0.25">
      <c r="A89" s="21" t="str">
        <f>VLOOKUP(B89,'[1]LISTADO ATM'!$A$2:$C$822,3,0)</f>
        <v>NORTE</v>
      </c>
      <c r="B89" s="34">
        <v>752</v>
      </c>
      <c r="C89" s="21" t="str">
        <f>VLOOKUP(B89,'[1]LISTADO ATM'!$A$2:$B$822,2,0)</f>
        <v xml:space="preserve">ATM UNP Las Carolinas (La Vega) </v>
      </c>
      <c r="D89" s="44" t="s">
        <v>25</v>
      </c>
      <c r="E89" s="45"/>
    </row>
    <row r="90" spans="1:5" ht="18.75" thickBot="1" x14ac:dyDescent="0.3">
      <c r="A90" s="25" t="s">
        <v>11</v>
      </c>
      <c r="B90" s="43">
        <f>COUNT(B72:B89)</f>
        <v>18</v>
      </c>
      <c r="C90" s="22"/>
      <c r="D90" s="22"/>
      <c r="E90" s="23"/>
    </row>
  </sheetData>
  <autoFilter ref="A51:E52">
    <sortState ref="A55:E65">
      <sortCondition sortBy="cellColor" ref="B54:B61" dxfId="432"/>
    </sortState>
  </autoFilter>
  <mergeCells count="30">
    <mergeCell ref="D74:E74"/>
    <mergeCell ref="D87:E87"/>
    <mergeCell ref="D73:E73"/>
    <mergeCell ref="D72:E72"/>
    <mergeCell ref="D77:E77"/>
    <mergeCell ref="D76:E76"/>
    <mergeCell ref="C38:E38"/>
    <mergeCell ref="A40:E40"/>
    <mergeCell ref="D71:E71"/>
    <mergeCell ref="A70:E70"/>
    <mergeCell ref="A67:B67"/>
    <mergeCell ref="A58:E58"/>
    <mergeCell ref="A50:E50"/>
    <mergeCell ref="A1:E1"/>
    <mergeCell ref="A2:E2"/>
    <mergeCell ref="A7:E7"/>
    <mergeCell ref="C29:E29"/>
    <mergeCell ref="A31:E31"/>
    <mergeCell ref="D79:E79"/>
    <mergeCell ref="D80:E80"/>
    <mergeCell ref="D75:E75"/>
    <mergeCell ref="D78:E78"/>
    <mergeCell ref="D81:E81"/>
    <mergeCell ref="D88:E88"/>
    <mergeCell ref="D82:E82"/>
    <mergeCell ref="D83:E83"/>
    <mergeCell ref="D84:E84"/>
    <mergeCell ref="D89:E89"/>
    <mergeCell ref="D85:E85"/>
    <mergeCell ref="D86:E8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974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974 725 817 557 574 802 153 157 521 917 926 6 963 513 231 728 382 941 355 633 183 403 330                                       </v>
      </c>
    </row>
    <row r="3" spans="2:5" ht="18.75" thickBot="1" x14ac:dyDescent="0.3">
      <c r="B3" s="34">
        <v>725</v>
      </c>
      <c r="C3" s="28" t="s">
        <v>17</v>
      </c>
    </row>
    <row r="4" spans="2:5" ht="18.75" thickBot="1" x14ac:dyDescent="0.3">
      <c r="B4" s="34">
        <v>817</v>
      </c>
      <c r="C4" s="28" t="s">
        <v>17</v>
      </c>
    </row>
    <row r="5" spans="2:5" ht="18.75" thickBot="1" x14ac:dyDescent="0.3">
      <c r="B5" s="34">
        <v>557</v>
      </c>
      <c r="C5" s="28" t="s">
        <v>17</v>
      </c>
    </row>
    <row r="6" spans="2:5" ht="18.75" thickBot="1" x14ac:dyDescent="0.3">
      <c r="B6" s="34">
        <v>574</v>
      </c>
      <c r="C6" s="28" t="s">
        <v>17</v>
      </c>
    </row>
    <row r="7" spans="2:5" ht="18.75" thickBot="1" x14ac:dyDescent="0.3">
      <c r="B7" s="34">
        <v>802</v>
      </c>
      <c r="C7" s="28" t="s">
        <v>17</v>
      </c>
    </row>
    <row r="8" spans="2:5" ht="18.75" thickBot="1" x14ac:dyDescent="0.3">
      <c r="B8" s="34">
        <v>153</v>
      </c>
      <c r="C8" s="28" t="s">
        <v>17</v>
      </c>
    </row>
    <row r="9" spans="2:5" ht="18.75" thickBot="1" x14ac:dyDescent="0.3">
      <c r="B9" s="34">
        <v>157</v>
      </c>
      <c r="C9" s="28" t="s">
        <v>17</v>
      </c>
    </row>
    <row r="10" spans="2:5" ht="18.75" thickBot="1" x14ac:dyDescent="0.3">
      <c r="B10" s="34">
        <v>521</v>
      </c>
      <c r="C10" s="28" t="s">
        <v>17</v>
      </c>
    </row>
    <row r="11" spans="2:5" ht="18.75" thickBot="1" x14ac:dyDescent="0.3">
      <c r="B11" s="34">
        <v>917</v>
      </c>
      <c r="C11" s="28" t="s">
        <v>17</v>
      </c>
    </row>
    <row r="12" spans="2:5" ht="18.75" thickBot="1" x14ac:dyDescent="0.3">
      <c r="B12" s="34">
        <v>926</v>
      </c>
      <c r="C12" s="28" t="s">
        <v>17</v>
      </c>
    </row>
    <row r="13" spans="2:5" ht="18.75" thickBot="1" x14ac:dyDescent="0.3">
      <c r="B13" s="34">
        <v>6</v>
      </c>
      <c r="C13" s="28" t="s">
        <v>17</v>
      </c>
    </row>
    <row r="14" spans="2:5" ht="18.75" thickBot="1" x14ac:dyDescent="0.3">
      <c r="B14" s="34">
        <v>963</v>
      </c>
      <c r="C14" s="28" t="s">
        <v>17</v>
      </c>
    </row>
    <row r="15" spans="2:5" ht="18.75" thickBot="1" x14ac:dyDescent="0.3">
      <c r="B15" s="34">
        <v>513</v>
      </c>
      <c r="C15" s="28" t="s">
        <v>17</v>
      </c>
    </row>
    <row r="16" spans="2:5" ht="18.75" thickBot="1" x14ac:dyDescent="0.3">
      <c r="B16" s="34">
        <v>231</v>
      </c>
      <c r="C16" s="28" t="s">
        <v>17</v>
      </c>
    </row>
    <row r="17" spans="2:3" ht="18.75" thickBot="1" x14ac:dyDescent="0.3">
      <c r="B17" s="34">
        <v>728</v>
      </c>
      <c r="C17" s="28" t="s">
        <v>17</v>
      </c>
    </row>
    <row r="18" spans="2:3" ht="18.75" thickBot="1" x14ac:dyDescent="0.3">
      <c r="B18" s="34">
        <v>382</v>
      </c>
      <c r="C18" s="28" t="s">
        <v>17</v>
      </c>
    </row>
    <row r="19" spans="2:3" ht="18.75" thickBot="1" x14ac:dyDescent="0.3">
      <c r="B19" s="34">
        <v>941</v>
      </c>
      <c r="C19" s="28" t="s">
        <v>17</v>
      </c>
    </row>
    <row r="20" spans="2:3" ht="18.75" thickBot="1" x14ac:dyDescent="0.3">
      <c r="B20" s="34">
        <v>355</v>
      </c>
      <c r="C20" s="28" t="s">
        <v>17</v>
      </c>
    </row>
    <row r="21" spans="2:3" ht="18.75" thickBot="1" x14ac:dyDescent="0.3">
      <c r="B21" s="34">
        <v>633</v>
      </c>
      <c r="C21" s="28" t="s">
        <v>17</v>
      </c>
    </row>
    <row r="22" spans="2:3" ht="18.75" thickBot="1" x14ac:dyDescent="0.3">
      <c r="B22" s="34">
        <v>183</v>
      </c>
      <c r="C22" s="28" t="s">
        <v>17</v>
      </c>
    </row>
    <row r="23" spans="2:3" ht="18.75" thickBot="1" x14ac:dyDescent="0.3">
      <c r="B23" s="34">
        <v>403</v>
      </c>
      <c r="C23" s="28" t="s">
        <v>17</v>
      </c>
    </row>
    <row r="24" spans="2:3" ht="18.75" thickBot="1" x14ac:dyDescent="0.3">
      <c r="B24" s="34">
        <v>330</v>
      </c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312" priority="2015"/>
  </conditionalFormatting>
  <conditionalFormatting sqref="B43:B68">
    <cfRule type="duplicateValues" dxfId="311" priority="2013"/>
  </conditionalFormatting>
  <conditionalFormatting sqref="B42">
    <cfRule type="duplicateValues" dxfId="310" priority="774"/>
  </conditionalFormatting>
  <conditionalFormatting sqref="B42">
    <cfRule type="duplicateValues" dxfId="309" priority="772"/>
    <cfRule type="duplicateValues" dxfId="308" priority="773"/>
  </conditionalFormatting>
  <conditionalFormatting sqref="B42">
    <cfRule type="duplicateValues" dxfId="307" priority="775"/>
    <cfRule type="duplicateValues" dxfId="306" priority="776"/>
  </conditionalFormatting>
  <conditionalFormatting sqref="B42">
    <cfRule type="duplicateValues" dxfId="305" priority="777"/>
  </conditionalFormatting>
  <conditionalFormatting sqref="B42">
    <cfRule type="duplicateValues" dxfId="304" priority="778"/>
    <cfRule type="duplicateValues" dxfId="303" priority="779"/>
    <cfRule type="duplicateValues" dxfId="302" priority="780"/>
  </conditionalFormatting>
  <conditionalFormatting sqref="B34:B41">
    <cfRule type="duplicateValues" dxfId="301" priority="750"/>
  </conditionalFormatting>
  <conditionalFormatting sqref="B34:B41">
    <cfRule type="duplicateValues" dxfId="300" priority="747"/>
    <cfRule type="duplicateValues" dxfId="299" priority="748"/>
    <cfRule type="duplicateValues" dxfId="298" priority="749"/>
  </conditionalFormatting>
  <conditionalFormatting sqref="B34:B41">
    <cfRule type="duplicateValues" dxfId="297" priority="751"/>
    <cfRule type="duplicateValues" dxfId="296" priority="752"/>
  </conditionalFormatting>
  <conditionalFormatting sqref="B34:B41">
    <cfRule type="duplicateValues" dxfId="295" priority="753"/>
    <cfRule type="duplicateValues" dxfId="294" priority="754"/>
    <cfRule type="duplicateValues" dxfId="293" priority="755"/>
  </conditionalFormatting>
  <conditionalFormatting sqref="B25:B33">
    <cfRule type="duplicateValues" dxfId="292" priority="359"/>
  </conditionalFormatting>
  <conditionalFormatting sqref="B25:B33">
    <cfRule type="duplicateValues" dxfId="291" priority="358"/>
  </conditionalFormatting>
  <conditionalFormatting sqref="B25:B33">
    <cfRule type="duplicateValues" dxfId="290" priority="357"/>
  </conditionalFormatting>
  <conditionalFormatting sqref="B25:B33">
    <cfRule type="duplicateValues" dxfId="289" priority="355"/>
    <cfRule type="duplicateValues" dxfId="288" priority="356"/>
  </conditionalFormatting>
  <conditionalFormatting sqref="B25:B33">
    <cfRule type="duplicateValues" dxfId="287" priority="352"/>
    <cfRule type="duplicateValues" dxfId="286" priority="353"/>
    <cfRule type="duplicateValues" dxfId="285" priority="354"/>
  </conditionalFormatting>
  <conditionalFormatting sqref="B25:B33">
    <cfRule type="duplicateValues" dxfId="284" priority="348"/>
    <cfRule type="duplicateValues" dxfId="283" priority="349"/>
    <cfRule type="duplicateValues" dxfId="282" priority="350"/>
    <cfRule type="duplicateValues" dxfId="281" priority="351"/>
  </conditionalFormatting>
  <conditionalFormatting sqref="B25:B33">
    <cfRule type="duplicateValues" dxfId="280" priority="346"/>
    <cfRule type="duplicateValues" dxfId="279" priority="347"/>
  </conditionalFormatting>
  <conditionalFormatting sqref="B25:B33">
    <cfRule type="duplicateValues" dxfId="278" priority="343"/>
    <cfRule type="duplicateValues" dxfId="277" priority="344"/>
    <cfRule type="duplicateValues" dxfId="276" priority="345"/>
  </conditionalFormatting>
  <conditionalFormatting sqref="B25:B33">
    <cfRule type="duplicateValues" dxfId="275" priority="342"/>
  </conditionalFormatting>
  <conditionalFormatting sqref="B25:B33">
    <cfRule type="duplicateValues" dxfId="274" priority="338"/>
    <cfRule type="duplicateValues" dxfId="273" priority="339"/>
    <cfRule type="duplicateValues" dxfId="272" priority="340"/>
    <cfRule type="duplicateValues" dxfId="271" priority="341"/>
  </conditionalFormatting>
  <conditionalFormatting sqref="B25:B33">
    <cfRule type="duplicateValues" dxfId="270" priority="326"/>
    <cfRule type="duplicateValues" dxfId="269" priority="327"/>
  </conditionalFormatting>
  <conditionalFormatting sqref="B25:B33">
    <cfRule type="duplicateValues" dxfId="268" priority="323"/>
    <cfRule type="duplicateValues" dxfId="267" priority="324"/>
    <cfRule type="duplicateValues" dxfId="266" priority="325"/>
  </conditionalFormatting>
  <conditionalFormatting sqref="B25:B33">
    <cfRule type="duplicateValues" dxfId="265" priority="322"/>
  </conditionalFormatting>
  <conditionalFormatting sqref="B25:B33">
    <cfRule type="duplicateValues" dxfId="264" priority="318"/>
    <cfRule type="duplicateValues" dxfId="263" priority="319"/>
    <cfRule type="duplicateValues" dxfId="262" priority="320"/>
    <cfRule type="duplicateValues" dxfId="261" priority="321"/>
  </conditionalFormatting>
  <conditionalFormatting sqref="B2:B24">
    <cfRule type="duplicateValues" dxfId="260" priority="4"/>
  </conditionalFormatting>
  <conditionalFormatting sqref="B2:B24">
    <cfRule type="duplicateValues" dxfId="259" priority="5"/>
    <cfRule type="duplicateValues" dxfId="258" priority="6"/>
    <cfRule type="duplicateValues" dxfId="257" priority="7"/>
    <cfRule type="duplicateValues" dxfId="256" priority="8"/>
  </conditionalFormatting>
  <conditionalFormatting sqref="B2:B24">
    <cfRule type="duplicateValues" dxfId="255" priority="1"/>
    <cfRule type="duplicateValues" dxfId="254" priority="2"/>
    <cfRule type="duplicateValues" dxfId="253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2021-07-14T21:47:28Z</dcterms:modified>
</cp:coreProperties>
</file>