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5\"/>
    </mc:Choice>
  </mc:AlternateContent>
  <bookViews>
    <workbookView xWindow="0" yWindow="0" windowWidth="14370" windowHeight="493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Efectivo!$A$29:$E$34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A25" i="1"/>
  <c r="B26" i="1"/>
  <c r="B57" i="1" l="1"/>
  <c r="C56" i="1"/>
  <c r="A56" i="1"/>
  <c r="C55" i="1"/>
  <c r="A55" i="1"/>
  <c r="B38" i="1"/>
  <c r="C37" i="1"/>
  <c r="A37" i="1"/>
  <c r="C54" i="1"/>
  <c r="A54" i="1"/>
  <c r="C84" i="1"/>
  <c r="A84" i="1"/>
  <c r="B15" i="1"/>
  <c r="C53" i="1"/>
  <c r="A53" i="1"/>
  <c r="C52" i="1"/>
  <c r="A52" i="1"/>
  <c r="C51" i="1"/>
  <c r="A51" i="1"/>
  <c r="C35" i="1"/>
  <c r="A35" i="1"/>
  <c r="B85" i="1"/>
  <c r="B10" i="1"/>
  <c r="C79" i="1"/>
  <c r="A79" i="1"/>
  <c r="C50" i="1"/>
  <c r="A50" i="1"/>
  <c r="C49" i="1"/>
  <c r="A49" i="1"/>
  <c r="C48" i="1"/>
  <c r="A48" i="1"/>
  <c r="C47" i="1"/>
  <c r="A47" i="1"/>
  <c r="C78" i="1"/>
  <c r="A78" i="1"/>
  <c r="C36" i="1"/>
  <c r="A36" i="1"/>
  <c r="C31" i="1"/>
  <c r="A31" i="1"/>
  <c r="C20" i="1" l="1"/>
  <c r="C21" i="1"/>
  <c r="C22" i="1"/>
  <c r="A20" i="1"/>
  <c r="A21" i="1"/>
  <c r="A22" i="1"/>
  <c r="A77" i="1" l="1"/>
  <c r="C77" i="1"/>
  <c r="A33" i="1"/>
  <c r="C33" i="1"/>
  <c r="A34" i="1"/>
  <c r="C34" i="1"/>
  <c r="A83" i="1"/>
  <c r="C83" i="1"/>
  <c r="A76" i="1"/>
  <c r="C76" i="1"/>
  <c r="A73" i="1"/>
  <c r="C73" i="1"/>
  <c r="A74" i="1"/>
  <c r="C74" i="1"/>
  <c r="A75" i="1"/>
  <c r="C75" i="1"/>
  <c r="A81" i="1"/>
  <c r="C81" i="1"/>
  <c r="A82" i="1"/>
  <c r="C82" i="1"/>
  <c r="A9" i="1"/>
  <c r="C9" i="1"/>
  <c r="A44" i="1"/>
  <c r="C44" i="1"/>
  <c r="A45" i="1"/>
  <c r="C45" i="1"/>
  <c r="A46" i="1"/>
  <c r="C46" i="1"/>
  <c r="A43" i="1"/>
  <c r="C43" i="1"/>
  <c r="A70" i="1"/>
  <c r="C70" i="1"/>
  <c r="A71" i="1"/>
  <c r="C71" i="1"/>
  <c r="C32" i="1" l="1"/>
  <c r="A32" i="1"/>
  <c r="C72" i="1"/>
  <c r="A72" i="1"/>
  <c r="C24" i="1"/>
  <c r="C19" i="1"/>
  <c r="A24" i="1"/>
  <c r="A19" i="1"/>
  <c r="C14" i="1"/>
  <c r="A14" i="1"/>
  <c r="C30" i="1" l="1"/>
  <c r="A30" i="1"/>
  <c r="A42" i="1"/>
  <c r="C42" i="1"/>
  <c r="A23" i="1"/>
  <c r="C23" i="1"/>
  <c r="E2" i="3" l="1"/>
  <c r="C69" i="1" l="1"/>
  <c r="A69" i="1"/>
  <c r="A67" i="1" l="1"/>
  <c r="A68" i="1"/>
  <c r="C67" i="1"/>
  <c r="C68" i="1"/>
  <c r="C66" i="1" l="1"/>
  <c r="A66" i="1"/>
  <c r="C65" i="1" l="1"/>
  <c r="A65" i="1"/>
  <c r="C64" i="1" l="1"/>
  <c r="C80" i="1"/>
  <c r="A64" i="1"/>
  <c r="A80" i="1"/>
  <c r="A60" i="1" l="1"/>
</calcChain>
</file>

<file path=xl/sharedStrings.xml><?xml version="1.0" encoding="utf-8"?>
<sst xmlns="http://schemas.openxmlformats.org/spreadsheetml/2006/main" count="990" uniqueCount="30">
  <si>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</si>
  <si>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</si>
  <si>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</si>
  <si>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</si>
  <si>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</si>
  <si>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</si>
  <si>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</si>
  <si>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</si>
  <si>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</si>
  <si>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</si>
  <si>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</si>
  <si>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</si>
  <si>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</si>
  <si>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</si>
  <si>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</si>
  <si>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</si>
  <si>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</si>
  <si>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</si>
  <si>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</si>
  <si>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</si>
  <si>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</si>
  <si>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</si>
  <si>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</si>
  <si>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</si>
  <si>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</si>
  <si>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</si>
  <si>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3335953600 </t>
  </si>
  <si>
    <t>3335953639 </t>
  </si>
  <si>
    <t>3335954459 </t>
  </si>
  <si>
    <t>3335955011 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</si>
</sst>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85" zoomScaleNormal="85" workbookViewId="0">
      <selection activeCell="A91" sqref="A91"/>
    </sheetView>
  </sheetViews>
  <sheetFormatPr baseColWidth="10" defaultColWidth="23.42578125" defaultRowHeight="15" x14ac:dyDescent="0.25"/>
  <cols>
    <col min="1" max="1" width="26.42578125" bestFit="1" customWidth="1"/>
    <col min="2" max="2" width="23" style="40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44391.708333333336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44392.25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.75" thickBot="1" x14ac:dyDescent="0.3">
      <c r="A9" s="21" t="e">
        <f>VLOOKUP(B9,'[1]LISTADO ATM'!$A$2:$C$822,3,0)</f>
        <v>#N/A</v>
      </c>
      <c r="B9" s="34"/>
      <c r="C9" s="24" t="e">
        <f>VLOOKUP(B9,'[1]LISTADO ATM'!$A$2:$B$822,2,0)</f>
        <v>#N/A</v>
      </c>
      <c r="D9" s="15" t="s">
        <v>20</v>
      </c>
      <c r="E9" s="24"/>
    </row>
    <row r="10" spans="1:5" ht="18.75" thickBot="1" x14ac:dyDescent="0.3">
      <c r="A10" s="3" t="s">
        <v>11</v>
      </c>
      <c r="B10" s="69">
        <f>COUNT(B9:B9)</f>
        <v>0</v>
      </c>
      <c r="C10" s="66"/>
      <c r="D10" s="67"/>
      <c r="E10" s="68"/>
    </row>
    <row r="11" spans="1:5" x14ac:dyDescent="0.25">
      <c r="B11" s="38"/>
      <c r="E11" s="5"/>
    </row>
    <row r="12" spans="1:5" ht="18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11" t="s">
        <v>6</v>
      </c>
      <c r="C13" s="2" t="s">
        <v>7</v>
      </c>
      <c r="D13" s="2" t="s">
        <v>8</v>
      </c>
      <c r="E13" s="11" t="s">
        <v>9</v>
      </c>
    </row>
    <row r="14" spans="1:5" ht="18.75" thickBot="1" x14ac:dyDescent="0.3">
      <c r="A14" s="21" t="e">
        <f>VLOOKUP(B14,'[1]LISTADO ATM'!$A$2:$C$822,3,0)</f>
        <v>#N/A</v>
      </c>
      <c r="B14" s="21"/>
      <c r="C14" s="41" t="e">
        <f>VLOOKUP(B14,'[1]LISTADO ATM'!$A$2:$B$822,2,0)</f>
        <v>#N/A</v>
      </c>
      <c r="D14" s="15" t="s">
        <v>19</v>
      </c>
      <c r="E14" s="24"/>
    </row>
    <row r="15" spans="1:5" ht="18" customHeight="1" thickBot="1" x14ac:dyDescent="0.3">
      <c r="A15" s="3" t="s">
        <v>11</v>
      </c>
      <c r="B15" s="69">
        <f>COUNT(B14:B14)</f>
        <v>0</v>
      </c>
      <c r="C15" s="44"/>
      <c r="D15" s="45"/>
      <c r="E15" s="46"/>
    </row>
    <row r="16" spans="1:5" ht="15.75" thickBot="1" x14ac:dyDescent="0.3">
      <c r="B16" s="38"/>
      <c r="E16" s="5"/>
    </row>
    <row r="17" spans="1:5" ht="18.75" thickBot="1" x14ac:dyDescent="0.3">
      <c r="A17" s="47" t="s">
        <v>14</v>
      </c>
      <c r="B17" s="48"/>
      <c r="C17" s="48"/>
      <c r="D17" s="48"/>
      <c r="E17" s="49"/>
    </row>
    <row r="18" spans="1:5" ht="18" x14ac:dyDescent="0.25">
      <c r="A18" s="2" t="s">
        <v>5</v>
      </c>
      <c r="B18" s="11" t="s">
        <v>6</v>
      </c>
      <c r="C18" s="2" t="s">
        <v>7</v>
      </c>
      <c r="D18" s="2" t="s">
        <v>8</v>
      </c>
      <c r="E18" s="11" t="s">
        <v>9</v>
      </c>
    </row>
    <row r="19" spans="1:5" ht="18" customHeight="1" x14ac:dyDescent="0.25">
      <c r="A19" s="21" t="str">
        <f>VLOOKUP(B19,'[1]LISTADO ATM'!$A$2:$C$822,3,0)</f>
        <v>NORTE</v>
      </c>
      <c r="B19" s="35">
        <v>728</v>
      </c>
      <c r="C19" s="24" t="str">
        <f>VLOOKUP(B19,'[1]LISTADO ATM'!$A$2:$B$822,2,0)</f>
        <v xml:space="preserve">ATM UNP La Vega Oficina Regional Norcentral </v>
      </c>
      <c r="D19" s="14" t="s">
        <v>10</v>
      </c>
      <c r="E19" s="26">
        <v>3335954879</v>
      </c>
    </row>
    <row r="20" spans="1:5" ht="18" customHeight="1" x14ac:dyDescent="0.25">
      <c r="A20" s="21" t="str">
        <f>VLOOKUP(B20,'[1]LISTADO ATM'!$A$2:$C$822,3,0)</f>
        <v>SUR</v>
      </c>
      <c r="B20" s="35">
        <v>6</v>
      </c>
      <c r="C20" s="24" t="str">
        <f>VLOOKUP(B20,'[1]LISTADO ATM'!$A$2:$B$822,2,0)</f>
        <v xml:space="preserve">ATM Plaza WAO San Juan </v>
      </c>
      <c r="D20" s="14" t="s">
        <v>10</v>
      </c>
      <c r="E20" s="26">
        <v>3335954885</v>
      </c>
    </row>
    <row r="21" spans="1:5" ht="18" customHeight="1" x14ac:dyDescent="0.25">
      <c r="A21" s="21" t="str">
        <f>VLOOKUP(B21,'[1]LISTADO ATM'!$A$2:$C$822,3,0)</f>
        <v>ESTE</v>
      </c>
      <c r="B21" s="35">
        <v>330</v>
      </c>
      <c r="C21" s="24" t="str">
        <f>VLOOKUP(B21,'[1]LISTADO ATM'!$A$2:$B$822,2,0)</f>
        <v xml:space="preserve">ATM Oficina Boulevard (Higuey) </v>
      </c>
      <c r="D21" s="14" t="s">
        <v>10</v>
      </c>
      <c r="E21" s="26">
        <v>3335954907</v>
      </c>
    </row>
    <row r="22" spans="1:5" ht="18" customHeight="1" x14ac:dyDescent="0.25">
      <c r="A22" s="21" t="str">
        <f>VLOOKUP(B22,'[1]LISTADO ATM'!$A$2:$C$822,3,0)</f>
        <v>ESTE</v>
      </c>
      <c r="B22" s="35">
        <v>429</v>
      </c>
      <c r="C22" s="24" t="str">
        <f>VLOOKUP(B22,'[1]LISTADO ATM'!$A$2:$B$822,2,0)</f>
        <v xml:space="preserve">ATM Oficina Jumbo La Romana </v>
      </c>
      <c r="D22" s="14" t="s">
        <v>10</v>
      </c>
      <c r="E22" s="26">
        <v>3335954918</v>
      </c>
    </row>
    <row r="23" spans="1:5" ht="18" customHeight="1" x14ac:dyDescent="0.25">
      <c r="A23" s="21" t="str">
        <f>VLOOKUP(B23,'[1]LISTADO ATM'!$A$2:$C$822,3,0)</f>
        <v>NORTE</v>
      </c>
      <c r="B23" s="34">
        <v>632</v>
      </c>
      <c r="C23" s="24" t="str">
        <f>VLOOKUP(B23,'[1]LISTADO ATM'!$A$2:$B$822,2,0)</f>
        <v xml:space="preserve">ATM Autobanco Gurabo </v>
      </c>
      <c r="D23" s="14" t="s">
        <v>10</v>
      </c>
      <c r="E23" s="26">
        <v>3335955005</v>
      </c>
    </row>
    <row r="24" spans="1:5" ht="18" customHeight="1" x14ac:dyDescent="0.25">
      <c r="A24" s="21" t="str">
        <f>VLOOKUP(B24,'[1]LISTADO ATM'!$A$2:$C$822,3,0)</f>
        <v>DISTRITO NACIONAL</v>
      </c>
      <c r="B24" s="35">
        <v>883</v>
      </c>
      <c r="C24" s="24" t="str">
        <f>VLOOKUP(B24,'[1]LISTADO ATM'!$A$2:$B$822,2,0)</f>
        <v xml:space="preserve">ATM Oficina Filadelfia Plaza </v>
      </c>
      <c r="D24" s="14" t="s">
        <v>10</v>
      </c>
      <c r="E24" s="26">
        <v>3335955009</v>
      </c>
    </row>
    <row r="25" spans="1:5" ht="18" customHeight="1" thickBot="1" x14ac:dyDescent="0.3">
      <c r="A25" s="21" t="str">
        <f>VLOOKUP(B25,'[1]LISTADO ATM'!$A$2:$C$822,3,0)</f>
        <v>DISTRITO NACIONAL</v>
      </c>
      <c r="B25" s="70">
        <v>717</v>
      </c>
      <c r="C25" s="24" t="str">
        <f>VLOOKUP(B25,'[1]LISTADO ATM'!$A$2:$B$822,2,0)</f>
        <v xml:space="preserve">ATM Oficina Los Alcarrizos </v>
      </c>
      <c r="D25" s="14" t="s">
        <v>10</v>
      </c>
      <c r="E25" s="26">
        <v>3335955025</v>
      </c>
    </row>
    <row r="26" spans="1:5" ht="18.75" thickBot="1" x14ac:dyDescent="0.3">
      <c r="A26" s="25"/>
      <c r="B26" s="69">
        <f>COUNT(B19:B25)</f>
        <v>7</v>
      </c>
      <c r="C26" s="13"/>
      <c r="D26" s="13"/>
      <c r="E26" s="13"/>
    </row>
    <row r="27" spans="1:5" ht="15.75" thickBot="1" x14ac:dyDescent="0.3">
      <c r="B27" s="38"/>
      <c r="E27" s="5"/>
    </row>
    <row r="28" spans="1:5" ht="18.75" thickBot="1" x14ac:dyDescent="0.3">
      <c r="A28" s="47" t="s">
        <v>10</v>
      </c>
      <c r="B28" s="48"/>
      <c r="C28" s="48"/>
      <c r="D28" s="48"/>
      <c r="E28" s="49"/>
    </row>
    <row r="29" spans="1:5" ht="18" x14ac:dyDescent="0.25">
      <c r="A29" s="2" t="s">
        <v>5</v>
      </c>
      <c r="B29" s="11" t="s">
        <v>6</v>
      </c>
      <c r="C29" s="2" t="s">
        <v>23</v>
      </c>
      <c r="D29" s="2" t="s">
        <v>8</v>
      </c>
      <c r="E29" s="11" t="s">
        <v>9</v>
      </c>
    </row>
    <row r="30" spans="1:5" ht="18" x14ac:dyDescent="0.25">
      <c r="A30" s="21" t="str">
        <f>VLOOKUP(B30,'[1]LISTADO ATM'!$A$2:$C$822,3,0)</f>
        <v>DISTRITO NACIONAL</v>
      </c>
      <c r="B30" s="34">
        <v>542</v>
      </c>
      <c r="C30" s="24" t="str">
        <f>VLOOKUP(B30,'[1]LISTADO ATM'!$A$2:$B$822,2,0)</f>
        <v>ATM S/M la Cadena Carretera Mella</v>
      </c>
      <c r="D30" s="21" t="s">
        <v>18</v>
      </c>
      <c r="E30" s="26" t="s">
        <v>26</v>
      </c>
    </row>
    <row r="31" spans="1:5" ht="18" customHeight="1" x14ac:dyDescent="0.25">
      <c r="A31" s="21" t="str">
        <f>VLOOKUP(B31,'[1]LISTADO ATM'!$A$2:$C$822,3,0)</f>
        <v>DISTRITO NACIONAL</v>
      </c>
      <c r="B31" s="35">
        <v>596</v>
      </c>
      <c r="C31" s="24" t="str">
        <f>VLOOKUP(B31,'[1]LISTADO ATM'!$A$2:$B$822,2,0)</f>
        <v xml:space="preserve">ATM Autobanco Malecón Center </v>
      </c>
      <c r="D31" s="21" t="s">
        <v>18</v>
      </c>
      <c r="E31" s="26">
        <v>3335954345</v>
      </c>
    </row>
    <row r="32" spans="1:5" ht="18" x14ac:dyDescent="0.25">
      <c r="A32" s="21" t="str">
        <f>VLOOKUP(B32,'[1]LISTADO ATM'!$A$2:$C$822,3,0)</f>
        <v>DISTRITO NACIONAL</v>
      </c>
      <c r="B32" s="34">
        <v>408</v>
      </c>
      <c r="C32" s="24" t="str">
        <f>VLOOKUP(B32,'[1]LISTADO ATM'!$A$2:$B$822,2,0)</f>
        <v xml:space="preserve">ATM Autobanco Las Palmas de Herrera </v>
      </c>
      <c r="D32" s="21" t="s">
        <v>18</v>
      </c>
      <c r="E32" s="26" t="s">
        <v>28</v>
      </c>
    </row>
    <row r="33" spans="1:5" ht="18" x14ac:dyDescent="0.25">
      <c r="A33" s="21" t="str">
        <f>VLOOKUP(B33,'[1]LISTADO ATM'!$A$2:$C$822,3,0)</f>
        <v>ESTE</v>
      </c>
      <c r="B33" s="34">
        <v>289</v>
      </c>
      <c r="C33" s="24" t="str">
        <f>VLOOKUP(B33,'[1]LISTADO ATM'!$A$2:$B$822,2,0)</f>
        <v>ATM Oficina Bávaro II</v>
      </c>
      <c r="D33" s="21" t="s">
        <v>18</v>
      </c>
      <c r="E33" s="26">
        <v>3335954531</v>
      </c>
    </row>
    <row r="34" spans="1:5" ht="18" x14ac:dyDescent="0.25">
      <c r="A34" s="21" t="str">
        <f>VLOOKUP(B34,'[1]LISTADO ATM'!$A$2:$C$822,3,0)</f>
        <v>DISTRITO NACIONAL</v>
      </c>
      <c r="B34" s="34">
        <v>57</v>
      </c>
      <c r="C34" s="24" t="str">
        <f>VLOOKUP(B34,'[1]LISTADO ATM'!$A$2:$B$822,2,0)</f>
        <v xml:space="preserve">ATM Oficina Malecon Center </v>
      </c>
      <c r="D34" s="21" t="s">
        <v>18</v>
      </c>
      <c r="E34" s="26">
        <v>3335954546</v>
      </c>
    </row>
    <row r="35" spans="1:5" ht="18" x14ac:dyDescent="0.25">
      <c r="A35" s="21" t="str">
        <f>VLOOKUP(B35,'[1]LISTADO ATM'!$A$2:$C$822,3,0)</f>
        <v>NORTE</v>
      </c>
      <c r="B35" s="34">
        <v>752</v>
      </c>
      <c r="C35" s="24" t="str">
        <f>VLOOKUP(B35,'[1]LISTADO ATM'!$A$2:$B$822,2,0)</f>
        <v xml:space="preserve">ATM UNP Las Carolinas (La Vega) </v>
      </c>
      <c r="D35" s="21" t="s">
        <v>18</v>
      </c>
      <c r="E35" s="26">
        <v>3335954988</v>
      </c>
    </row>
    <row r="36" spans="1:5" ht="18" x14ac:dyDescent="0.25">
      <c r="A36" s="21" t="str">
        <f>VLOOKUP(B36,'[1]LISTADO ATM'!$A$2:$C$822,3,0)</f>
        <v>ESTE</v>
      </c>
      <c r="B36" s="34">
        <v>211</v>
      </c>
      <c r="C36" s="24" t="str">
        <f>VLOOKUP(B36,'[1]LISTADO ATM'!$A$2:$B$822,2,0)</f>
        <v xml:space="preserve">ATM Oficina La Romana I </v>
      </c>
      <c r="D36" s="21" t="s">
        <v>18</v>
      </c>
      <c r="E36" s="26">
        <v>3335955006</v>
      </c>
    </row>
    <row r="37" spans="1:5" ht="18.75" thickBot="1" x14ac:dyDescent="0.3">
      <c r="A37" s="21" t="str">
        <f>VLOOKUP(B37,'[1]LISTADO ATM'!$A$2:$C$822,3,0)</f>
        <v>DISTRITO NACIONAL</v>
      </c>
      <c r="B37" s="34">
        <v>889</v>
      </c>
      <c r="C37" s="24" t="str">
        <f>VLOOKUP(B37,'[1]LISTADO ATM'!$A$2:$B$822,2,0)</f>
        <v>ATM Oficina Plaza Lama Máximo Gómez II</v>
      </c>
      <c r="D37" s="21" t="s">
        <v>18</v>
      </c>
      <c r="E37" s="26">
        <v>3335955010</v>
      </c>
    </row>
    <row r="38" spans="1:5" ht="18.75" thickBot="1" x14ac:dyDescent="0.3">
      <c r="A38" s="25" t="s">
        <v>11</v>
      </c>
      <c r="B38" s="69">
        <f>COUNT(B30:B37)</f>
        <v>8</v>
      </c>
      <c r="C38" s="13"/>
      <c r="D38" s="13"/>
      <c r="E38" s="13"/>
    </row>
    <row r="39" spans="1:5" ht="15.75" thickBot="1" x14ac:dyDescent="0.3">
      <c r="B39" s="38"/>
      <c r="E39" s="5"/>
    </row>
    <row r="40" spans="1:5" ht="18" x14ac:dyDescent="0.25">
      <c r="A40" s="54" t="s">
        <v>13</v>
      </c>
      <c r="B40" s="55"/>
      <c r="C40" s="55"/>
      <c r="D40" s="55"/>
      <c r="E40" s="56"/>
    </row>
    <row r="41" spans="1:5" ht="18" x14ac:dyDescent="0.25">
      <c r="A41" s="2" t="s">
        <v>5</v>
      </c>
      <c r="B41" s="11" t="s">
        <v>6</v>
      </c>
      <c r="C41" s="4" t="s">
        <v>7</v>
      </c>
      <c r="D41" s="17" t="s">
        <v>8</v>
      </c>
      <c r="E41" s="11" t="s">
        <v>9</v>
      </c>
    </row>
    <row r="42" spans="1:5" ht="18" x14ac:dyDescent="0.25">
      <c r="A42" s="18" t="str">
        <f>VLOOKUP(B42,'[1]LISTADO ATM'!$A$2:$C$822,3,0)</f>
        <v>ESTE</v>
      </c>
      <c r="B42" s="34">
        <v>330</v>
      </c>
      <c r="C42" s="24" t="str">
        <f>VLOOKUP(B42,'[1]LISTADO ATM'!$A$2:$B$822,2,0)</f>
        <v xml:space="preserve">ATM Oficina Boulevard (Higuey) </v>
      </c>
      <c r="D42" s="35" t="s">
        <v>21</v>
      </c>
      <c r="E42" s="26" t="s">
        <v>27</v>
      </c>
    </row>
    <row r="43" spans="1:5" ht="18" x14ac:dyDescent="0.25">
      <c r="A43" s="18" t="str">
        <f>VLOOKUP(B43,'[1]LISTADO ATM'!$A$2:$C$822,3,0)</f>
        <v>DISTRITO NACIONAL</v>
      </c>
      <c r="B43" s="34">
        <v>701</v>
      </c>
      <c r="C43" s="24" t="str">
        <f>VLOOKUP(B43,'[1]LISTADO ATM'!$A$2:$B$822,2,0)</f>
        <v>ATM Autoservicio Los Alcarrizos</v>
      </c>
      <c r="D43" s="36" t="s">
        <v>24</v>
      </c>
      <c r="E43" s="26">
        <v>3335954629</v>
      </c>
    </row>
    <row r="44" spans="1:5" ht="18" x14ac:dyDescent="0.25">
      <c r="A44" s="18" t="str">
        <f>VLOOKUP(B44,'[1]LISTADO ATM'!$A$2:$C$822,3,0)</f>
        <v>ESTE</v>
      </c>
      <c r="B44" s="34">
        <v>219</v>
      </c>
      <c r="C44" s="24" t="str">
        <f>VLOOKUP(B44,'[1]LISTADO ATM'!$A$2:$B$822,2,0)</f>
        <v xml:space="preserve">ATM Oficina La Altagracia (Higuey) </v>
      </c>
      <c r="D44" s="35" t="s">
        <v>21</v>
      </c>
      <c r="E44" s="26">
        <v>3335954642</v>
      </c>
    </row>
    <row r="45" spans="1:5" ht="18" x14ac:dyDescent="0.25">
      <c r="A45" s="18" t="str">
        <f>VLOOKUP(B45,'[1]LISTADO ATM'!$A$2:$C$822,3,0)</f>
        <v>DISTRITO NACIONAL</v>
      </c>
      <c r="B45" s="34">
        <v>946</v>
      </c>
      <c r="C45" s="24" t="str">
        <f>VLOOKUP(B45,'[1]LISTADO ATM'!$A$2:$B$822,2,0)</f>
        <v xml:space="preserve">ATM Oficina Núñez de Cáceres I </v>
      </c>
      <c r="D45" s="35" t="s">
        <v>21</v>
      </c>
      <c r="E45" s="26">
        <v>3335954651</v>
      </c>
    </row>
    <row r="46" spans="1:5" ht="18" x14ac:dyDescent="0.25">
      <c r="A46" s="18" t="str">
        <f>VLOOKUP(B46,'[1]LISTADO ATM'!$A$2:$C$822,3,0)</f>
        <v>DISTRITO NACIONAL</v>
      </c>
      <c r="B46" s="34">
        <v>793</v>
      </c>
      <c r="C46" s="24" t="str">
        <f>VLOOKUP(B46,'[1]LISTADO ATM'!$A$2:$B$822,2,0)</f>
        <v xml:space="preserve">ATM Centro de Caja Agora Mall </v>
      </c>
      <c r="D46" s="35" t="s">
        <v>21</v>
      </c>
      <c r="E46" s="26">
        <v>3335954694</v>
      </c>
    </row>
    <row r="47" spans="1:5" ht="18" x14ac:dyDescent="0.25">
      <c r="A47" s="18" t="str">
        <f>VLOOKUP(B47,'[1]LISTADO ATM'!$A$2:$C$822,3,0)</f>
        <v>NORTE</v>
      </c>
      <c r="B47" s="34">
        <v>497</v>
      </c>
      <c r="C47" s="24" t="str">
        <f>VLOOKUP(B47,'[1]LISTADO ATM'!$A$2:$B$822,2,0)</f>
        <v>ATM Ofic. El Portal ll (Santiago)</v>
      </c>
      <c r="D47" s="36" t="s">
        <v>24</v>
      </c>
      <c r="E47" s="26">
        <v>3335953588</v>
      </c>
    </row>
    <row r="48" spans="1:5" ht="18" x14ac:dyDescent="0.25">
      <c r="A48" s="18" t="str">
        <f>VLOOKUP(B48,'[1]LISTADO ATM'!$A$2:$C$822,3,0)</f>
        <v>DISTRITO NACIONAL</v>
      </c>
      <c r="B48" s="34">
        <v>85</v>
      </c>
      <c r="C48" s="24" t="str">
        <f>VLOOKUP(B48,'[1]LISTADO ATM'!$A$2:$B$822,2,0)</f>
        <v xml:space="preserve">ATM Oficina San Isidro (Fuerza Aérea) </v>
      </c>
      <c r="D48" s="36" t="s">
        <v>24</v>
      </c>
      <c r="E48" s="26">
        <v>3335954975</v>
      </c>
    </row>
    <row r="49" spans="1:5" ht="18" x14ac:dyDescent="0.25">
      <c r="A49" s="18" t="str">
        <f>VLOOKUP(B49,'[1]LISTADO ATM'!$A$2:$C$822,3,0)</f>
        <v>DISTRITO NACIONAL</v>
      </c>
      <c r="B49" s="34">
        <v>238</v>
      </c>
      <c r="C49" s="24" t="str">
        <f>VLOOKUP(B49,'[1]LISTADO ATM'!$A$2:$B$822,2,0)</f>
        <v xml:space="preserve">ATM Multicentro La Sirena Charles de Gaulle </v>
      </c>
      <c r="D49" s="36" t="s">
        <v>24</v>
      </c>
      <c r="E49" s="26">
        <v>3335954643</v>
      </c>
    </row>
    <row r="50" spans="1:5" ht="18" x14ac:dyDescent="0.25">
      <c r="A50" s="18" t="str">
        <f>VLOOKUP(B50,'[1]LISTADO ATM'!$A$2:$C$822,3,0)</f>
        <v>DISTRITO NACIONAL</v>
      </c>
      <c r="B50" s="34">
        <v>243</v>
      </c>
      <c r="C50" s="24" t="str">
        <f>VLOOKUP(B50,'[1]LISTADO ATM'!$A$2:$B$822,2,0)</f>
        <v xml:space="preserve">ATM Autoservicio Plaza Central  </v>
      </c>
      <c r="D50" s="36" t="s">
        <v>24</v>
      </c>
      <c r="E50" s="26">
        <v>3335954570</v>
      </c>
    </row>
    <row r="51" spans="1:5" ht="18" x14ac:dyDescent="0.25">
      <c r="A51" s="18" t="str">
        <f>VLOOKUP(B51,'[1]LISTADO ATM'!$A$2:$C$822,3,0)</f>
        <v>NORTE</v>
      </c>
      <c r="B51" s="34">
        <v>97</v>
      </c>
      <c r="C51" s="24" t="str">
        <f>VLOOKUP(B51,'[1]LISTADO ATM'!$A$2:$B$822,2,0)</f>
        <v xml:space="preserve">ATM Oficina Villa Riva </v>
      </c>
      <c r="D51" s="36" t="s">
        <v>24</v>
      </c>
      <c r="E51" s="26">
        <v>3335954997</v>
      </c>
    </row>
    <row r="52" spans="1:5" ht="18" x14ac:dyDescent="0.25">
      <c r="A52" s="18" t="str">
        <f>VLOOKUP(B52,'[1]LISTADO ATM'!$A$2:$C$822,3,0)</f>
        <v>DISTRITO NACIONAL</v>
      </c>
      <c r="B52" s="34">
        <v>23</v>
      </c>
      <c r="C52" s="24" t="str">
        <f>VLOOKUP(B52,'[1]LISTADO ATM'!$A$2:$B$822,2,0)</f>
        <v xml:space="preserve">ATM Oficina México </v>
      </c>
      <c r="D52" s="36" t="s">
        <v>24</v>
      </c>
      <c r="E52" s="26">
        <v>3335955003</v>
      </c>
    </row>
    <row r="53" spans="1:5" ht="18" x14ac:dyDescent="0.25">
      <c r="A53" s="18" t="str">
        <f>VLOOKUP(B53,'[1]LISTADO ATM'!$A$2:$C$822,3,0)</f>
        <v>NORTE</v>
      </c>
      <c r="B53" s="34">
        <v>307</v>
      </c>
      <c r="C53" s="24" t="str">
        <f>VLOOKUP(B53,'[1]LISTADO ATM'!$A$2:$B$822,2,0)</f>
        <v>ATM Oficina Nagua II</v>
      </c>
      <c r="D53" s="35" t="s">
        <v>21</v>
      </c>
      <c r="E53" s="26">
        <v>3335955004</v>
      </c>
    </row>
    <row r="54" spans="1:5" ht="18" x14ac:dyDescent="0.25">
      <c r="A54" s="18" t="str">
        <f>VLOOKUP(B54,'[1]LISTADO ATM'!$A$2:$C$822,3,0)</f>
        <v>DISTRITO NACIONAL</v>
      </c>
      <c r="B54" s="34">
        <v>160</v>
      </c>
      <c r="C54" s="24" t="str">
        <f>VLOOKUP(B54,'[1]LISTADO ATM'!$A$2:$B$822,2,0)</f>
        <v xml:space="preserve">ATM Oficina Herrera </v>
      </c>
      <c r="D54" s="36" t="s">
        <v>24</v>
      </c>
      <c r="E54" s="26">
        <v>3335955008</v>
      </c>
    </row>
    <row r="55" spans="1:5" ht="18" x14ac:dyDescent="0.25">
      <c r="A55" s="18" t="str">
        <f>VLOOKUP(B55,'[1]LISTADO ATM'!$A$2:$C$822,3,0)</f>
        <v>SUR</v>
      </c>
      <c r="B55" s="34">
        <v>101</v>
      </c>
      <c r="C55" s="24" t="str">
        <f>VLOOKUP(B55,'[1]LISTADO ATM'!$A$2:$B$822,2,0)</f>
        <v xml:space="preserve">ATM Oficina San Juan de la Maguana I </v>
      </c>
      <c r="D55" s="35" t="s">
        <v>21</v>
      </c>
      <c r="E55" s="26" t="s">
        <v>29</v>
      </c>
    </row>
    <row r="56" spans="1:5" ht="18.75" thickBot="1" x14ac:dyDescent="0.3">
      <c r="A56" s="18" t="str">
        <f>VLOOKUP(B56,'[1]LISTADO ATM'!$A$2:$C$822,3,0)</f>
        <v>DISTRITO NACIONAL</v>
      </c>
      <c r="B56" s="34">
        <v>420</v>
      </c>
      <c r="C56" s="24" t="str">
        <f>VLOOKUP(B56,'[1]LISTADO ATM'!$A$2:$B$822,2,0)</f>
        <v xml:space="preserve">ATM DGII Av. Lincoln </v>
      </c>
      <c r="D56" s="36" t="s">
        <v>24</v>
      </c>
      <c r="E56" s="26">
        <v>3335955012</v>
      </c>
    </row>
    <row r="57" spans="1:5" ht="18.75" thickBot="1" x14ac:dyDescent="0.3">
      <c r="A57" s="25" t="s">
        <v>11</v>
      </c>
      <c r="B57" s="69">
        <f>COUNT(B42:B56)</f>
        <v>15</v>
      </c>
      <c r="C57" s="13"/>
      <c r="D57" s="16"/>
      <c r="E57" s="16"/>
    </row>
    <row r="58" spans="1:5" ht="15.75" thickBot="1" x14ac:dyDescent="0.3">
      <c r="B58" s="38"/>
      <c r="E58" s="5"/>
    </row>
    <row r="59" spans="1:5" ht="18.75" thickBot="1" x14ac:dyDescent="0.3">
      <c r="A59" s="52" t="s">
        <v>12</v>
      </c>
      <c r="B59" s="53"/>
      <c r="C59" t="s">
        <v>17</v>
      </c>
      <c r="D59" s="5"/>
      <c r="E59" s="5"/>
    </row>
    <row r="60" spans="1:5" ht="18.75" thickBot="1" x14ac:dyDescent="0.3">
      <c r="A60" s="32">
        <f>+B26+B38+B57</f>
        <v>30</v>
      </c>
      <c r="B60" s="39"/>
    </row>
    <row r="61" spans="1:5" ht="15.75" thickBot="1" x14ac:dyDescent="0.3">
      <c r="B61" s="38"/>
      <c r="E61" s="5"/>
    </row>
    <row r="62" spans="1:5" ht="18.75" thickBot="1" x14ac:dyDescent="0.3">
      <c r="A62" s="47" t="s">
        <v>15</v>
      </c>
      <c r="B62" s="48"/>
      <c r="C62" s="48"/>
      <c r="D62" s="48"/>
      <c r="E62" s="49"/>
    </row>
    <row r="63" spans="1:5" ht="18" x14ac:dyDescent="0.25">
      <c r="A63" s="6" t="s">
        <v>5</v>
      </c>
      <c r="B63" s="11" t="s">
        <v>6</v>
      </c>
      <c r="C63" s="4" t="s">
        <v>7</v>
      </c>
      <c r="D63" s="50" t="s">
        <v>8</v>
      </c>
      <c r="E63" s="51"/>
    </row>
    <row r="64" spans="1:5" ht="18" x14ac:dyDescent="0.25">
      <c r="A64" s="21" t="str">
        <f>VLOOKUP(B64,'[1]LISTADO ATM'!$A$2:$C$822,3,0)</f>
        <v>DISTRITO NACIONAL</v>
      </c>
      <c r="B64" s="34">
        <v>974</v>
      </c>
      <c r="C64" s="21" t="str">
        <f>VLOOKUP(B64,'[1]LISTADO ATM'!$A$2:$B$822,2,0)</f>
        <v xml:space="preserve">ATM S/M Nacional Ave. Lope de Vega </v>
      </c>
      <c r="D64" s="42" t="s">
        <v>22</v>
      </c>
      <c r="E64" s="43"/>
    </row>
    <row r="65" spans="1:5" ht="18" x14ac:dyDescent="0.25">
      <c r="A65" s="21" t="str">
        <f>VLOOKUP(B65,'[1]LISTADO ATM'!$A$2:$C$822,3,0)</f>
        <v>DISTRITO NACIONAL</v>
      </c>
      <c r="B65" s="34">
        <v>725</v>
      </c>
      <c r="C65" s="21" t="str">
        <f>VLOOKUP(B65,'[1]LISTADO ATM'!$A$2:$B$822,2,0)</f>
        <v xml:space="preserve">ATM El Huacal II  </v>
      </c>
      <c r="D65" s="42" t="s">
        <v>25</v>
      </c>
      <c r="E65" s="43"/>
    </row>
    <row r="66" spans="1:5" ht="18" x14ac:dyDescent="0.25">
      <c r="A66" s="21" t="str">
        <f>VLOOKUP(B66,'[1]LISTADO ATM'!$A$2:$C$822,3,0)</f>
        <v>DISTRITO NACIONAL</v>
      </c>
      <c r="B66" s="34">
        <v>557</v>
      </c>
      <c r="C66" s="21" t="str">
        <f>VLOOKUP(B66,'[1]LISTADO ATM'!$A$2:$B$822,2,0)</f>
        <v xml:space="preserve">ATM Multicentro La Sirena Ave. Mella </v>
      </c>
      <c r="D66" s="42" t="s">
        <v>25</v>
      </c>
      <c r="E66" s="43"/>
    </row>
    <row r="67" spans="1:5" ht="18" x14ac:dyDescent="0.25">
      <c r="A67" s="21" t="str">
        <f>VLOOKUP(B67,'[1]LISTADO ATM'!$A$2:$C$822,3,0)</f>
        <v>DISTRITO NACIONAL</v>
      </c>
      <c r="B67" s="34">
        <v>574</v>
      </c>
      <c r="C67" s="21" t="str">
        <f>VLOOKUP(B67,'[1]LISTADO ATM'!$A$2:$B$822,2,0)</f>
        <v xml:space="preserve">ATM Club Obras Públicas </v>
      </c>
      <c r="D67" s="42" t="s">
        <v>22</v>
      </c>
      <c r="E67" s="43"/>
    </row>
    <row r="68" spans="1:5" ht="18" x14ac:dyDescent="0.25">
      <c r="A68" s="21" t="str">
        <f>VLOOKUP(B68,'[1]LISTADO ATM'!$A$2:$C$822,3,0)</f>
        <v>ESTE</v>
      </c>
      <c r="B68" s="34">
        <v>802</v>
      </c>
      <c r="C68" s="21" t="str">
        <f>VLOOKUP(B68,'[1]LISTADO ATM'!$A$2:$B$822,2,0)</f>
        <v xml:space="preserve">ATM UNP Aeropuerto La Romana </v>
      </c>
      <c r="D68" s="42" t="s">
        <v>22</v>
      </c>
      <c r="E68" s="43"/>
    </row>
    <row r="69" spans="1:5" ht="18" x14ac:dyDescent="0.25">
      <c r="A69" s="21" t="str">
        <f>VLOOKUP(B69,'[1]LISTADO ATM'!$A$2:$C$822,3,0)</f>
        <v>DISTRITO NACIONAL</v>
      </c>
      <c r="B69" s="34">
        <v>153</v>
      </c>
      <c r="C69" s="21" t="str">
        <f>VLOOKUP(B69,'[1]LISTADO ATM'!$A$2:$B$822,2,0)</f>
        <v xml:space="preserve">ATM Rehabilitación </v>
      </c>
      <c r="D69" s="42" t="s">
        <v>22</v>
      </c>
      <c r="E69" s="43"/>
    </row>
    <row r="70" spans="1:5" ht="18" x14ac:dyDescent="0.25">
      <c r="A70" s="21" t="str">
        <f>VLOOKUP(B70,'[1]LISTADO ATM'!$A$2:$C$822,3,0)</f>
        <v>ESTE</v>
      </c>
      <c r="B70" s="34">
        <v>521</v>
      </c>
      <c r="C70" s="21" t="str">
        <f>VLOOKUP(B70,'[1]LISTADO ATM'!$A$2:$B$822,2,0)</f>
        <v xml:space="preserve">ATM UNP Bayahibe (La Romana) </v>
      </c>
      <c r="D70" s="42" t="s">
        <v>25</v>
      </c>
      <c r="E70" s="43"/>
    </row>
    <row r="71" spans="1:5" ht="18" x14ac:dyDescent="0.25">
      <c r="A71" s="21" t="str">
        <f>VLOOKUP(B71,'[1]LISTADO ATM'!$A$2:$C$822,3,0)</f>
        <v>DISTRITO NACIONAL</v>
      </c>
      <c r="B71" s="34">
        <v>917</v>
      </c>
      <c r="C71" s="21" t="str">
        <f>VLOOKUP(B71,'[1]LISTADO ATM'!$A$2:$B$822,2,0)</f>
        <v xml:space="preserve">ATM Oficina Los Mina </v>
      </c>
      <c r="D71" s="42" t="s">
        <v>25</v>
      </c>
      <c r="E71" s="43"/>
    </row>
    <row r="72" spans="1:5" ht="18" x14ac:dyDescent="0.25">
      <c r="A72" s="21" t="str">
        <f>VLOOKUP(B72,'[1]LISTADO ATM'!$A$2:$C$822,3,0)</f>
        <v>ESTE</v>
      </c>
      <c r="B72" s="34">
        <v>963</v>
      </c>
      <c r="C72" s="21" t="str">
        <f>VLOOKUP(B72,'[1]LISTADO ATM'!$A$2:$B$822,2,0)</f>
        <v xml:space="preserve">ATM Multiplaza La Romana </v>
      </c>
      <c r="D72" s="42" t="s">
        <v>22</v>
      </c>
      <c r="E72" s="43"/>
    </row>
    <row r="73" spans="1:5" ht="18" x14ac:dyDescent="0.25">
      <c r="A73" s="21" t="str">
        <f>VLOOKUP(B73,'[1]LISTADO ATM'!$A$2:$C$822,3,0)</f>
        <v>DISTRITO NACIONAL</v>
      </c>
      <c r="B73" s="34">
        <v>559</v>
      </c>
      <c r="C73" s="21" t="str">
        <f>VLOOKUP(B73,'[1]LISTADO ATM'!$A$2:$B$822,2,0)</f>
        <v xml:space="preserve">ATM UNP Metro I </v>
      </c>
      <c r="D73" s="42" t="s">
        <v>25</v>
      </c>
      <c r="E73" s="43"/>
    </row>
    <row r="74" spans="1:5" ht="18" x14ac:dyDescent="0.25">
      <c r="A74" s="21" t="str">
        <f>VLOOKUP(B74,'[1]LISTADO ATM'!$A$2:$C$822,3,0)</f>
        <v>NORTE</v>
      </c>
      <c r="B74" s="34">
        <v>941</v>
      </c>
      <c r="C74" s="21" t="str">
        <f>VLOOKUP(B74,'[1]LISTADO ATM'!$A$2:$B$822,2,0)</f>
        <v xml:space="preserve">ATM Estación Next (Puerto Plata) </v>
      </c>
      <c r="D74" s="42" t="s">
        <v>25</v>
      </c>
      <c r="E74" s="43"/>
    </row>
    <row r="75" spans="1:5" ht="18" x14ac:dyDescent="0.25">
      <c r="A75" s="21" t="str">
        <f>VLOOKUP(B75,'[1]LISTADO ATM'!$A$2:$C$822,3,0)</f>
        <v>DISTRITO NACIONAL</v>
      </c>
      <c r="B75" s="34">
        <v>355</v>
      </c>
      <c r="C75" s="21" t="str">
        <f>VLOOKUP(B75,'[1]LISTADO ATM'!$A$2:$B$822,2,0)</f>
        <v xml:space="preserve">ATM UNP Metro II </v>
      </c>
      <c r="D75" s="42" t="s">
        <v>25</v>
      </c>
      <c r="E75" s="43"/>
    </row>
    <row r="76" spans="1:5" ht="18" x14ac:dyDescent="0.25">
      <c r="A76" s="21" t="str">
        <f>VLOOKUP(B76,'[1]LISTADO ATM'!$A$2:$C$822,3,0)</f>
        <v>SUR</v>
      </c>
      <c r="B76" s="34">
        <v>403</v>
      </c>
      <c r="C76" s="21" t="str">
        <f>VLOOKUP(B76,'[1]LISTADO ATM'!$A$2:$B$822,2,0)</f>
        <v xml:space="preserve">ATM Oficina Vicente Noble </v>
      </c>
      <c r="D76" s="42" t="s">
        <v>22</v>
      </c>
      <c r="E76" s="43"/>
    </row>
    <row r="77" spans="1:5" ht="18" x14ac:dyDescent="0.25">
      <c r="A77" s="21" t="str">
        <f>VLOOKUP(B77,'[1]LISTADO ATM'!$A$2:$C$822,3,0)</f>
        <v>SUR</v>
      </c>
      <c r="B77" s="34">
        <v>870</v>
      </c>
      <c r="C77" s="21" t="str">
        <f>VLOOKUP(B77,'[1]LISTADO ATM'!$A$2:$B$822,2,0)</f>
        <v xml:space="preserve">ATM Willbes Dominicana (Barahona) </v>
      </c>
      <c r="D77" s="42" t="s">
        <v>22</v>
      </c>
      <c r="E77" s="43"/>
    </row>
    <row r="78" spans="1:5" ht="18" x14ac:dyDescent="0.25">
      <c r="A78" s="21" t="str">
        <f>VLOOKUP(B78,'[1]LISTADO ATM'!$A$2:$C$822,3,0)</f>
        <v>ESTE</v>
      </c>
      <c r="B78" s="34">
        <v>219</v>
      </c>
      <c r="C78" s="21" t="str">
        <f>VLOOKUP(B78,'[1]LISTADO ATM'!$A$2:$B$822,2,0)</f>
        <v xml:space="preserve">ATM Oficina La Altagracia (Higuey) </v>
      </c>
      <c r="D78" s="42" t="s">
        <v>22</v>
      </c>
      <c r="E78" s="43"/>
    </row>
    <row r="79" spans="1:5" ht="18" x14ac:dyDescent="0.25">
      <c r="A79" s="21" t="str">
        <f>VLOOKUP(B79,'[1]LISTADO ATM'!$A$2:$C$822,3,0)</f>
        <v>DISTRITO NACIONAL</v>
      </c>
      <c r="B79" s="34">
        <v>588</v>
      </c>
      <c r="C79" s="21" t="str">
        <f>VLOOKUP(B79,'[1]LISTADO ATM'!$A$2:$B$822,2,0)</f>
        <v xml:space="preserve">ATM INAVI </v>
      </c>
      <c r="D79" s="42" t="s">
        <v>22</v>
      </c>
      <c r="E79" s="43"/>
    </row>
    <row r="80" spans="1:5" ht="18" x14ac:dyDescent="0.25">
      <c r="A80" s="21" t="str">
        <f>VLOOKUP(B80,'[1]LISTADO ATM'!$A$2:$C$822,3,0)</f>
        <v>SUR</v>
      </c>
      <c r="B80" s="34">
        <v>182</v>
      </c>
      <c r="C80" s="21" t="str">
        <f>VLOOKUP(B80,'[1]LISTADO ATM'!$A$2:$B$822,2,0)</f>
        <v xml:space="preserve">ATM Barahona Comb </v>
      </c>
      <c r="D80" s="42" t="s">
        <v>22</v>
      </c>
      <c r="E80" s="43"/>
    </row>
    <row r="81" spans="1:5" ht="18" x14ac:dyDescent="0.25">
      <c r="A81" s="21" t="str">
        <f>VLOOKUP(B81,'[1]LISTADO ATM'!$A$2:$C$822,3,0)</f>
        <v>DISTRITO NACIONAL</v>
      </c>
      <c r="B81" s="34">
        <v>192</v>
      </c>
      <c r="C81" s="21" t="str">
        <f>VLOOKUP(B81,'[1]LISTADO ATM'!$A$2:$B$822,2,0)</f>
        <v xml:space="preserve">ATM Autobanco Luperón II </v>
      </c>
      <c r="D81" s="42" t="s">
        <v>22</v>
      </c>
      <c r="E81" s="43"/>
    </row>
    <row r="82" spans="1:5" ht="18" x14ac:dyDescent="0.25">
      <c r="A82" s="21" t="str">
        <f>VLOOKUP(B82,'[1]LISTADO ATM'!$A$2:$C$822,3,0)</f>
        <v>DISTRITO NACIONAL</v>
      </c>
      <c r="B82" s="34">
        <v>378</v>
      </c>
      <c r="C82" s="21" t="str">
        <f>VLOOKUP(B82,'[1]LISTADO ATM'!$A$2:$B$822,2,0)</f>
        <v>ATM UNP Villa Flores</v>
      </c>
      <c r="D82" s="42" t="s">
        <v>22</v>
      </c>
      <c r="E82" s="43"/>
    </row>
    <row r="83" spans="1:5" ht="18" x14ac:dyDescent="0.25">
      <c r="A83" s="21" t="str">
        <f>VLOOKUP(B83,'[1]LISTADO ATM'!$A$2:$C$822,3,0)</f>
        <v>SUR</v>
      </c>
      <c r="B83" s="34">
        <v>751</v>
      </c>
      <c r="C83" s="21" t="str">
        <f>VLOOKUP(B83,'[1]LISTADO ATM'!$A$2:$B$822,2,0)</f>
        <v>ATM Eco Petroleo Camilo</v>
      </c>
      <c r="D83" s="42" t="s">
        <v>22</v>
      </c>
      <c r="E83" s="43"/>
    </row>
    <row r="84" spans="1:5" ht="18.75" thickBot="1" x14ac:dyDescent="0.3">
      <c r="A84" s="21" t="str">
        <f>VLOOKUP(B84,'[1]LISTADO ATM'!$A$2:$C$822,3,0)</f>
        <v>NORTE</v>
      </c>
      <c r="B84" s="34">
        <v>965</v>
      </c>
      <c r="C84" s="21" t="str">
        <f>VLOOKUP(B84,'[1]LISTADO ATM'!$A$2:$B$822,2,0)</f>
        <v xml:space="preserve">ATM S/M La Fuente FUN (Santiago) </v>
      </c>
      <c r="D84" s="42" t="s">
        <v>22</v>
      </c>
      <c r="E84" s="43"/>
    </row>
    <row r="85" spans="1:5" ht="18.75" thickBot="1" x14ac:dyDescent="0.3">
      <c r="A85" s="25" t="s">
        <v>11</v>
      </c>
      <c r="B85" s="69">
        <f>COUNT(B64:B84)</f>
        <v>21</v>
      </c>
      <c r="C85" s="22"/>
      <c r="D85" s="22"/>
      <c r="E85" s="23"/>
    </row>
  </sheetData>
  <mergeCells count="33">
    <mergeCell ref="D83:E83"/>
    <mergeCell ref="D78:E78"/>
    <mergeCell ref="D79:E79"/>
    <mergeCell ref="D84:E84"/>
    <mergeCell ref="D81:E81"/>
    <mergeCell ref="D82:E82"/>
    <mergeCell ref="D73:E73"/>
    <mergeCell ref="D74:E74"/>
    <mergeCell ref="D75:E75"/>
    <mergeCell ref="D76:E76"/>
    <mergeCell ref="D77:E77"/>
    <mergeCell ref="A1:E1"/>
    <mergeCell ref="A2:E2"/>
    <mergeCell ref="A7:E7"/>
    <mergeCell ref="C10:E10"/>
    <mergeCell ref="A12:E12"/>
    <mergeCell ref="C15:E15"/>
    <mergeCell ref="A17:E17"/>
    <mergeCell ref="D63:E63"/>
    <mergeCell ref="A62:E62"/>
    <mergeCell ref="A59:B59"/>
    <mergeCell ref="A40:E40"/>
    <mergeCell ref="A28:E28"/>
    <mergeCell ref="D66:E66"/>
    <mergeCell ref="D80:E80"/>
    <mergeCell ref="D65:E65"/>
    <mergeCell ref="D64:E64"/>
    <mergeCell ref="D69:E69"/>
    <mergeCell ref="D68:E68"/>
    <mergeCell ref="D71:E71"/>
    <mergeCell ref="D72:E72"/>
    <mergeCell ref="D67:E67"/>
    <mergeCell ref="D70:E70"/>
  </mergeCells>
  <phoneticPr fontId="11" type="noConversion"/>
  <conditionalFormatting sqref="B86:B1048576 B58:B62 B36 B1:B7 B80:B83 B39:B40 B9 B14 B19:B25 B30:B34 B42:B46 B64:B78 B27:B28 B16:B17 B11:B12">
    <cfRule type="duplicateValues" dxfId="108" priority="51"/>
  </conditionalFormatting>
  <conditionalFormatting sqref="B47">
    <cfRule type="duplicateValues" dxfId="107" priority="50"/>
  </conditionalFormatting>
  <conditionalFormatting sqref="B48">
    <cfRule type="duplicateValues" dxfId="106" priority="49"/>
  </conditionalFormatting>
  <conditionalFormatting sqref="B49">
    <cfRule type="duplicateValues" dxfId="105" priority="48"/>
  </conditionalFormatting>
  <conditionalFormatting sqref="B50">
    <cfRule type="duplicateValues" dxfId="104" priority="47"/>
  </conditionalFormatting>
  <conditionalFormatting sqref="B79">
    <cfRule type="duplicateValues" dxfId="103" priority="45"/>
  </conditionalFormatting>
  <conditionalFormatting sqref="E85:E1048576 E36 E1:E7 E57:E79 E82 E38:E40 E9:E12 E14:E17 E19:E28 E30:E34 E42:E50">
    <cfRule type="duplicateValues" dxfId="102" priority="42"/>
  </conditionalFormatting>
  <conditionalFormatting sqref="B35">
    <cfRule type="duplicateValues" dxfId="101" priority="41"/>
  </conditionalFormatting>
  <conditionalFormatting sqref="E35">
    <cfRule type="duplicateValues" dxfId="100" priority="40"/>
  </conditionalFormatting>
  <conditionalFormatting sqref="B51">
    <cfRule type="duplicateValues" dxfId="99" priority="39"/>
  </conditionalFormatting>
  <conditionalFormatting sqref="E51">
    <cfRule type="duplicateValues" dxfId="98" priority="38"/>
  </conditionalFormatting>
  <conditionalFormatting sqref="B52">
    <cfRule type="duplicateValues" dxfId="97" priority="37"/>
  </conditionalFormatting>
  <conditionalFormatting sqref="E52">
    <cfRule type="duplicateValues" dxfId="96" priority="36"/>
  </conditionalFormatting>
  <conditionalFormatting sqref="B53">
    <cfRule type="duplicateValues" dxfId="95" priority="35"/>
  </conditionalFormatting>
  <conditionalFormatting sqref="E53">
    <cfRule type="duplicateValues" dxfId="94" priority="34"/>
  </conditionalFormatting>
  <conditionalFormatting sqref="B86:B1048576 B1:B7 B58:B62 B39:B40 B9 B14 B19:B25 B30:B36 B42:B53 B64:B83 B27:B28 B16:B17 B11:B12">
    <cfRule type="duplicateValues" dxfId="93" priority="33"/>
  </conditionalFormatting>
  <conditionalFormatting sqref="B84">
    <cfRule type="duplicateValues" dxfId="92" priority="32"/>
  </conditionalFormatting>
  <conditionalFormatting sqref="B84">
    <cfRule type="duplicateValues" dxfId="91" priority="30"/>
  </conditionalFormatting>
  <conditionalFormatting sqref="B54">
    <cfRule type="duplicateValues" dxfId="90" priority="29"/>
  </conditionalFormatting>
  <conditionalFormatting sqref="E54">
    <cfRule type="duplicateValues" dxfId="89" priority="28"/>
  </conditionalFormatting>
  <conditionalFormatting sqref="B54">
    <cfRule type="duplicateValues" dxfId="88" priority="27"/>
  </conditionalFormatting>
  <conditionalFormatting sqref="E80">
    <cfRule type="duplicateValues" dxfId="87" priority="26"/>
  </conditionalFormatting>
  <conditionalFormatting sqref="E81">
    <cfRule type="duplicateValues" dxfId="86" priority="25"/>
  </conditionalFormatting>
  <conditionalFormatting sqref="E83">
    <cfRule type="duplicateValues" dxfId="85" priority="24"/>
  </conditionalFormatting>
  <conditionalFormatting sqref="B37">
    <cfRule type="duplicateValues" dxfId="84" priority="23"/>
  </conditionalFormatting>
  <conditionalFormatting sqref="E37">
    <cfRule type="duplicateValues" dxfId="83" priority="22"/>
  </conditionalFormatting>
  <conditionalFormatting sqref="B37">
    <cfRule type="duplicateValues" dxfId="82" priority="21"/>
  </conditionalFormatting>
  <conditionalFormatting sqref="E84">
    <cfRule type="duplicateValues" dxfId="81" priority="17"/>
  </conditionalFormatting>
  <conditionalFormatting sqref="B55">
    <cfRule type="duplicateValues" dxfId="80" priority="16"/>
  </conditionalFormatting>
  <conditionalFormatting sqref="E55">
    <cfRule type="duplicateValues" dxfId="79" priority="15"/>
  </conditionalFormatting>
  <conditionalFormatting sqref="B55">
    <cfRule type="duplicateValues" dxfId="78" priority="14"/>
  </conditionalFormatting>
  <conditionalFormatting sqref="B86:B1048576 B58:B62 B1:B7 B9 B14 B19:B25 B30:B37 B42:B55 B64:B84 B39:B40 B27:B28 B16:B17 B11:B12">
    <cfRule type="duplicateValues" dxfId="77" priority="13"/>
  </conditionalFormatting>
  <conditionalFormatting sqref="B86:B1048576 B64:B84 B30:B37 B1:B7 B9 B14 B19:B25 B42:B56 B58:B62 B39:B40 B27:B28 B16:B17 B11:B12">
    <cfRule type="duplicateValues" dxfId="76" priority="8"/>
  </conditionalFormatting>
  <conditionalFormatting sqref="B56">
    <cfRule type="duplicateValues" dxfId="75" priority="2100"/>
  </conditionalFormatting>
  <conditionalFormatting sqref="E56">
    <cfRule type="duplicateValues" dxfId="74" priority="210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7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/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35"/>
      <c r="C3" s="28" t="s">
        <v>17</v>
      </c>
    </row>
    <row r="4" spans="2:5" ht="18.75" thickBot="1" x14ac:dyDescent="0.3">
      <c r="B4" s="35"/>
      <c r="C4" s="28" t="s">
        <v>17</v>
      </c>
    </row>
    <row r="5" spans="2:5" ht="18.75" thickBot="1" x14ac:dyDescent="0.3">
      <c r="B5" s="35"/>
      <c r="C5" s="28" t="s">
        <v>17</v>
      </c>
    </row>
    <row r="6" spans="2:5" ht="18.75" thickBot="1" x14ac:dyDescent="0.3">
      <c r="B6" s="34"/>
      <c r="C6" s="28" t="s">
        <v>17</v>
      </c>
    </row>
    <row r="7" spans="2:5" ht="18.75" thickBot="1" x14ac:dyDescent="0.3">
      <c r="B7" s="34"/>
      <c r="C7" s="28" t="s">
        <v>17</v>
      </c>
    </row>
    <row r="8" spans="2:5" ht="18.75" thickBot="1" x14ac:dyDescent="0.3">
      <c r="B8" s="34"/>
      <c r="C8" s="28" t="s">
        <v>17</v>
      </c>
    </row>
    <row r="9" spans="2:5" ht="18.75" thickBot="1" x14ac:dyDescent="0.3">
      <c r="B9" s="34"/>
      <c r="C9" s="28" t="s">
        <v>17</v>
      </c>
    </row>
    <row r="10" spans="2:5" ht="18.75" thickBot="1" x14ac:dyDescent="0.3">
      <c r="B10" s="34"/>
      <c r="C10" s="28" t="s">
        <v>17</v>
      </c>
    </row>
    <row r="11" spans="2:5" ht="18.75" thickBot="1" x14ac:dyDescent="0.3">
      <c r="B11" s="34"/>
      <c r="C11" s="28" t="s">
        <v>17</v>
      </c>
    </row>
    <row r="12" spans="2:5" ht="18.75" thickBot="1" x14ac:dyDescent="0.3">
      <c r="B12" s="34"/>
      <c r="C12" s="28" t="s">
        <v>17</v>
      </c>
    </row>
    <row r="13" spans="2:5" ht="18.75" thickBot="1" x14ac:dyDescent="0.3">
      <c r="B13" s="34"/>
      <c r="C13" s="28" t="s">
        <v>17</v>
      </c>
    </row>
    <row r="14" spans="2:5" ht="18.75" thickBot="1" x14ac:dyDescent="0.3">
      <c r="B14" s="34"/>
      <c r="C14" s="28" t="s">
        <v>17</v>
      </c>
    </row>
    <row r="15" spans="2:5" ht="18.75" thickBot="1" x14ac:dyDescent="0.3">
      <c r="B15" s="34"/>
      <c r="C15" s="28" t="s">
        <v>17</v>
      </c>
    </row>
    <row r="16" spans="2:5" ht="18.75" thickBot="1" x14ac:dyDescent="0.3">
      <c r="B16" s="34"/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34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73" priority="2050"/>
  </conditionalFormatting>
  <conditionalFormatting sqref="B43:B68">
    <cfRule type="duplicateValues" dxfId="72" priority="2048"/>
  </conditionalFormatting>
  <conditionalFormatting sqref="B42">
    <cfRule type="duplicateValues" dxfId="71" priority="809"/>
  </conditionalFormatting>
  <conditionalFormatting sqref="B42">
    <cfRule type="duplicateValues" dxfId="70" priority="807"/>
    <cfRule type="duplicateValues" dxfId="69" priority="808"/>
  </conditionalFormatting>
  <conditionalFormatting sqref="B42">
    <cfRule type="duplicateValues" dxfId="68" priority="810"/>
    <cfRule type="duplicateValues" dxfId="67" priority="811"/>
  </conditionalFormatting>
  <conditionalFormatting sqref="B42">
    <cfRule type="duplicateValues" dxfId="66" priority="812"/>
  </conditionalFormatting>
  <conditionalFormatting sqref="B42">
    <cfRule type="duplicateValues" dxfId="65" priority="813"/>
    <cfRule type="duplicateValues" dxfId="64" priority="814"/>
    <cfRule type="duplicateValues" dxfId="63" priority="815"/>
  </conditionalFormatting>
  <conditionalFormatting sqref="B34:B41">
    <cfRule type="duplicateValues" dxfId="62" priority="785"/>
  </conditionalFormatting>
  <conditionalFormatting sqref="B34:B41">
    <cfRule type="duplicateValues" dxfId="61" priority="782"/>
    <cfRule type="duplicateValues" dxfId="60" priority="783"/>
    <cfRule type="duplicateValues" dxfId="59" priority="784"/>
  </conditionalFormatting>
  <conditionalFormatting sqref="B34:B41">
    <cfRule type="duplicateValues" dxfId="58" priority="786"/>
    <cfRule type="duplicateValues" dxfId="57" priority="787"/>
  </conditionalFormatting>
  <conditionalFormatting sqref="B34:B41">
    <cfRule type="duplicateValues" dxfId="56" priority="788"/>
    <cfRule type="duplicateValues" dxfId="55" priority="789"/>
    <cfRule type="duplicateValues" dxfId="54" priority="790"/>
  </conditionalFormatting>
  <conditionalFormatting sqref="B25:B33">
    <cfRule type="duplicateValues" dxfId="53" priority="394"/>
  </conditionalFormatting>
  <conditionalFormatting sqref="B25:B33">
    <cfRule type="duplicateValues" dxfId="52" priority="393"/>
  </conditionalFormatting>
  <conditionalFormatting sqref="B25:B33">
    <cfRule type="duplicateValues" dxfId="51" priority="392"/>
  </conditionalFormatting>
  <conditionalFormatting sqref="B25:B33">
    <cfRule type="duplicateValues" dxfId="50" priority="390"/>
    <cfRule type="duplicateValues" dxfId="49" priority="391"/>
  </conditionalFormatting>
  <conditionalFormatting sqref="B25:B33">
    <cfRule type="duplicateValues" dxfId="48" priority="387"/>
    <cfRule type="duplicateValues" dxfId="47" priority="388"/>
    <cfRule type="duplicateValues" dxfId="46" priority="389"/>
  </conditionalFormatting>
  <conditionalFormatting sqref="B25:B33">
    <cfRule type="duplicateValues" dxfId="45" priority="383"/>
    <cfRule type="duplicateValues" dxfId="44" priority="384"/>
    <cfRule type="duplicateValues" dxfId="43" priority="385"/>
    <cfRule type="duplicateValues" dxfId="42" priority="386"/>
  </conditionalFormatting>
  <conditionalFormatting sqref="B25:B33">
    <cfRule type="duplicateValues" dxfId="41" priority="381"/>
    <cfRule type="duplicateValues" dxfId="40" priority="382"/>
  </conditionalFormatting>
  <conditionalFormatting sqref="B25:B33">
    <cfRule type="duplicateValues" dxfId="39" priority="378"/>
    <cfRule type="duplicateValues" dxfId="38" priority="379"/>
    <cfRule type="duplicateValues" dxfId="37" priority="380"/>
  </conditionalFormatting>
  <conditionalFormatting sqref="B25:B33">
    <cfRule type="duplicateValues" dxfId="36" priority="377"/>
  </conditionalFormatting>
  <conditionalFormatting sqref="B25:B33">
    <cfRule type="duplicateValues" dxfId="35" priority="373"/>
    <cfRule type="duplicateValues" dxfId="34" priority="374"/>
    <cfRule type="duplicateValues" dxfId="33" priority="375"/>
    <cfRule type="duplicateValues" dxfId="32" priority="376"/>
  </conditionalFormatting>
  <conditionalFormatting sqref="B25:B33">
    <cfRule type="duplicateValues" dxfId="31" priority="361"/>
    <cfRule type="duplicateValues" dxfId="30" priority="362"/>
  </conditionalFormatting>
  <conditionalFormatting sqref="B25:B33">
    <cfRule type="duplicateValues" dxfId="29" priority="358"/>
    <cfRule type="duplicateValues" dxfId="28" priority="359"/>
    <cfRule type="duplicateValues" dxfId="27" priority="360"/>
  </conditionalFormatting>
  <conditionalFormatting sqref="B25:B33">
    <cfRule type="duplicateValues" dxfId="26" priority="357"/>
  </conditionalFormatting>
  <conditionalFormatting sqref="B25:B33">
    <cfRule type="duplicateValues" dxfId="25" priority="353"/>
    <cfRule type="duplicateValues" dxfId="24" priority="354"/>
    <cfRule type="duplicateValues" dxfId="23" priority="355"/>
    <cfRule type="duplicateValues" dxfId="22" priority="356"/>
  </conditionalFormatting>
  <conditionalFormatting sqref="B23:B24">
    <cfRule type="duplicateValues" dxfId="21" priority="39"/>
  </conditionalFormatting>
  <conditionalFormatting sqref="B23:B24">
    <cfRule type="duplicateValues" dxfId="20" priority="40"/>
    <cfRule type="duplicateValues" dxfId="19" priority="41"/>
    <cfRule type="duplicateValues" dxfId="18" priority="42"/>
    <cfRule type="duplicateValues" dxfId="17" priority="43"/>
  </conditionalFormatting>
  <conditionalFormatting sqref="B23:B24">
    <cfRule type="duplicateValues" dxfId="16" priority="36"/>
    <cfRule type="duplicateValues" dxfId="15" priority="37"/>
    <cfRule type="duplicateValues" dxfId="14" priority="38"/>
  </conditionalFormatting>
  <conditionalFormatting sqref="B14:B20">
    <cfRule type="duplicateValues" dxfId="13" priority="17"/>
  </conditionalFormatting>
  <conditionalFormatting sqref="B21">
    <cfRule type="duplicateValues" dxfId="12" priority="16"/>
  </conditionalFormatting>
  <conditionalFormatting sqref="B22">
    <cfRule type="duplicateValues" dxfId="11" priority="15"/>
  </conditionalFormatting>
  <conditionalFormatting sqref="B9">
    <cfRule type="duplicateValues" dxfId="10" priority="11"/>
  </conditionalFormatting>
  <conditionalFormatting sqref="B10">
    <cfRule type="duplicateValues" dxfId="9" priority="10"/>
  </conditionalFormatting>
  <conditionalFormatting sqref="B11">
    <cfRule type="duplicateValues" dxfId="8" priority="9"/>
  </conditionalFormatting>
  <conditionalFormatting sqref="B12">
    <cfRule type="duplicateValues" dxfId="7" priority="8"/>
  </conditionalFormatting>
  <conditionalFormatting sqref="B13">
    <cfRule type="duplicateValues" dxfId="6" priority="7"/>
  </conditionalFormatting>
  <conditionalFormatting sqref="B9:B13">
    <cfRule type="duplicateValues" dxfId="5" priority="6"/>
  </conditionalFormatting>
  <conditionalFormatting sqref="B8">
    <cfRule type="duplicateValues" dxfId="4" priority="5"/>
  </conditionalFormatting>
  <conditionalFormatting sqref="B7">
    <cfRule type="duplicateValues" dxfId="3" priority="4"/>
  </conditionalFormatting>
  <conditionalFormatting sqref="B7:B8">
    <cfRule type="duplicateValues" dxfId="2" priority="3"/>
  </conditionalFormatting>
  <conditionalFormatting sqref="B2:B6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2021-07-15T09:20:44Z</dcterms:modified>
</cp:coreProperties>
</file>