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7\"/>
    </mc:Choice>
  </mc:AlternateContent>
  <bookViews>
    <workbookView xWindow="0" yWindow="0" windowWidth="18555" windowHeight="721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Efectivo!$A$63:$E$63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" l="1"/>
  <c r="C75" i="1" l="1"/>
  <c r="A75" i="1"/>
  <c r="C74" i="1"/>
  <c r="A74" i="1"/>
  <c r="C73" i="1"/>
  <c r="A73" i="1"/>
  <c r="C57" i="1"/>
  <c r="C58" i="1"/>
  <c r="C59" i="1"/>
  <c r="A57" i="1"/>
  <c r="A58" i="1"/>
  <c r="A59" i="1"/>
  <c r="B40" i="1"/>
  <c r="C38" i="1"/>
  <c r="C39" i="1"/>
  <c r="A38" i="1"/>
  <c r="A39" i="1"/>
  <c r="B96" i="1"/>
  <c r="C92" i="1"/>
  <c r="C93" i="1"/>
  <c r="C94" i="1"/>
  <c r="C95" i="1"/>
  <c r="A93" i="1"/>
  <c r="A94" i="1"/>
  <c r="A95" i="1"/>
  <c r="C72" i="1"/>
  <c r="B66" i="1"/>
  <c r="B33" i="1"/>
  <c r="C32" i="1"/>
  <c r="A31" i="1"/>
  <c r="A32" i="1"/>
  <c r="A87" i="1" l="1"/>
  <c r="A88" i="1"/>
  <c r="A89" i="1"/>
  <c r="A90" i="1"/>
  <c r="A91" i="1"/>
  <c r="C87" i="1"/>
  <c r="C88" i="1"/>
  <c r="C89" i="1"/>
  <c r="C90" i="1"/>
  <c r="C91" i="1"/>
  <c r="C20" i="1"/>
  <c r="A20" i="1"/>
  <c r="A70" i="1"/>
  <c r="C70" i="1"/>
  <c r="A52" i="1"/>
  <c r="A29" i="1"/>
  <c r="A53" i="1"/>
  <c r="A54" i="1"/>
  <c r="C52" i="1"/>
  <c r="C29" i="1"/>
  <c r="C53" i="1"/>
  <c r="C54" i="1"/>
  <c r="A51" i="1"/>
  <c r="A12" i="1"/>
  <c r="A28" i="1"/>
  <c r="A11" i="1"/>
  <c r="A55" i="1"/>
  <c r="C51" i="1"/>
  <c r="C12" i="1"/>
  <c r="C28" i="1"/>
  <c r="C11" i="1"/>
  <c r="C55" i="1"/>
  <c r="A50" i="1"/>
  <c r="C50" i="1"/>
  <c r="A27" i="1"/>
  <c r="C27" i="1"/>
  <c r="A56" i="1"/>
  <c r="C56" i="1"/>
  <c r="A25" i="1"/>
  <c r="A26" i="1"/>
  <c r="A48" i="1"/>
  <c r="A13" i="1"/>
  <c r="A14" i="1"/>
  <c r="A49" i="1"/>
  <c r="C14" i="1"/>
  <c r="C49" i="1"/>
  <c r="C25" i="1"/>
  <c r="C26" i="1"/>
  <c r="C48" i="1"/>
  <c r="C13" i="1"/>
  <c r="A72" i="1" l="1"/>
  <c r="C86" i="1"/>
  <c r="A86" i="1"/>
  <c r="A92" i="1"/>
  <c r="B60" i="1" l="1"/>
  <c r="C18" i="1"/>
  <c r="C46" i="1"/>
  <c r="A18" i="1"/>
  <c r="A46" i="1"/>
  <c r="E2" i="3" l="1"/>
  <c r="C17" i="1" l="1"/>
  <c r="A17" i="1"/>
  <c r="C16" i="1"/>
  <c r="C30" i="1"/>
  <c r="A16" i="1"/>
  <c r="A30" i="1"/>
  <c r="C85" i="1" l="1"/>
  <c r="A85" i="1"/>
  <c r="C71" i="1"/>
  <c r="C31" i="1"/>
  <c r="C10" i="1"/>
  <c r="A10" i="1"/>
  <c r="C64" i="1"/>
  <c r="A64" i="1"/>
  <c r="C24" i="1"/>
  <c r="A24" i="1"/>
  <c r="C23" i="1"/>
  <c r="A23" i="1"/>
  <c r="C15" i="1"/>
  <c r="C45" i="1"/>
  <c r="A15" i="1"/>
  <c r="A45" i="1"/>
  <c r="C9" i="1"/>
  <c r="A9" i="1"/>
  <c r="C65" i="1"/>
  <c r="C22" i="1"/>
  <c r="A65" i="1"/>
  <c r="A22" i="1"/>
  <c r="C19" i="1" l="1"/>
  <c r="A19" i="1"/>
  <c r="C84" i="1"/>
  <c r="A84" i="1"/>
  <c r="A71" i="1"/>
  <c r="C21" i="1" l="1"/>
  <c r="A21" i="1"/>
  <c r="C47" i="1"/>
  <c r="A47" i="1"/>
  <c r="C44" i="1" l="1"/>
  <c r="A44" i="1"/>
  <c r="A37" i="1" l="1"/>
  <c r="C37" i="1"/>
  <c r="A83" i="1" l="1"/>
  <c r="C83" i="1"/>
  <c r="A79" i="1" l="1"/>
</calcChain>
</file>

<file path=xl/sharedStrings.xml><?xml version="1.0" encoding="utf-8"?>
<sst xmlns="http://schemas.openxmlformats.org/spreadsheetml/2006/main" count="999" uniqueCount="28">
  <si>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</si>
  <si>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</si>
  <si>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</si>
  <si>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</si>
  <si>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</si>
  <si>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</si>
  <si>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</si>
  <si>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</si>
  <si>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</si>
  <si>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</si>
  <si>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</si>
  <si>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</si>
  <si>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</si>
  <si>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</si>
  <si>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</si>
  <si>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</si>
  <si>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</si>
  <si>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</si>
  <si>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</si>
  <si>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</si>
  <si>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</si>
  <si>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</si>
  <si>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</si>
  <si>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</si>
  <si>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</si>
  <si>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3335957924 </t>
  </si>
  <si>
    <t>3335957984 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</si>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</sst>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59" zoomScale="85" zoomScaleNormal="85" workbookViewId="0">
      <selection sqref="A1:E96"/>
    </sheetView>
  </sheetViews>
  <sheetFormatPr baseColWidth="10"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44394.25</v>
      </c>
      <c r="C4" s="1"/>
      <c r="D4" s="1"/>
      <c r="E4" s="9"/>
    </row>
    <row r="5" spans="1:5" ht="18.75" thickBot="1" x14ac:dyDescent="0.3">
      <c r="A5" s="7" t="s">
        <v>3</v>
      </c>
      <c r="B5" s="32">
        <v>44394.708333333336</v>
      </c>
      <c r="C5" s="44"/>
      <c r="D5" s="1"/>
      <c r="E5" s="9"/>
    </row>
    <row r="6" spans="1:5" ht="18" x14ac:dyDescent="0.25">
      <c r="B6" s="36"/>
      <c r="C6" s="1"/>
      <c r="D6" s="1"/>
      <c r="E6" s="11"/>
    </row>
    <row r="7" spans="1:5" ht="18" customHeight="1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40" t="e">
        <f>VLOOKUP(B9,'[1]LISTADO ATM'!$A$2:$C$822,3,0)</f>
        <v>#N/A</v>
      </c>
      <c r="B9" s="34">
        <v>348</v>
      </c>
      <c r="C9" s="41" t="e">
        <f>VLOOKUP(B9,'[1]LISTADO ATM'!$A$2:$B$822,2,0)</f>
        <v>#N/A</v>
      </c>
      <c r="D9" s="45" t="s">
        <v>20</v>
      </c>
      <c r="E9" s="23">
        <v>3335956765</v>
      </c>
    </row>
    <row r="10" spans="1:5" ht="18" customHeight="1" x14ac:dyDescent="0.25">
      <c r="A10" s="40" t="str">
        <f>VLOOKUP(B10,'[1]LISTADO ATM'!$A$2:$C$822,3,0)</f>
        <v>ESTE</v>
      </c>
      <c r="B10" s="34">
        <v>838</v>
      </c>
      <c r="C10" s="41" t="str">
        <f>VLOOKUP(B10,'[1]LISTADO ATM'!$A$2:$B$822,2,0)</f>
        <v xml:space="preserve">ATM UNP Consuelo </v>
      </c>
      <c r="D10" s="45" t="s">
        <v>20</v>
      </c>
      <c r="E10" s="23">
        <v>3335957292</v>
      </c>
    </row>
    <row r="11" spans="1:5" ht="18" customHeight="1" x14ac:dyDescent="0.25">
      <c r="A11" s="40" t="str">
        <f>VLOOKUP(B11,'[1]LISTADO ATM'!$A$2:$C$822,3,0)</f>
        <v>DISTRITO NACIONAL</v>
      </c>
      <c r="B11" s="34">
        <v>561</v>
      </c>
      <c r="C11" s="41" t="str">
        <f>VLOOKUP(B11,'[1]LISTADO ATM'!$A$2:$B$822,2,0)</f>
        <v xml:space="preserve">ATM Comando Regional P.N. S.D. Este </v>
      </c>
      <c r="D11" s="45" t="s">
        <v>20</v>
      </c>
      <c r="E11" s="23">
        <v>3335957958</v>
      </c>
    </row>
    <row r="12" spans="1:5" ht="18" customHeight="1" x14ac:dyDescent="0.25">
      <c r="A12" s="40" t="str">
        <f>VLOOKUP(B12,'[1]LISTADO ATM'!$A$2:$C$822,3,0)</f>
        <v>DISTRITO NACIONAL</v>
      </c>
      <c r="B12" s="34">
        <v>416</v>
      </c>
      <c r="C12" s="41" t="str">
        <f>VLOOKUP(B12,'[1]LISTADO ATM'!$A$2:$B$822,2,0)</f>
        <v xml:space="preserve">ATM Autobanco San Martín II </v>
      </c>
      <c r="D12" s="45" t="s">
        <v>20</v>
      </c>
      <c r="E12" s="23" t="s">
        <v>25</v>
      </c>
    </row>
    <row r="13" spans="1:5" ht="18" customHeight="1" x14ac:dyDescent="0.25">
      <c r="A13" s="40" t="str">
        <f>VLOOKUP(B13,'[1]LISTADO ATM'!$A$2:$C$822,3,0)</f>
        <v>DISTRITO NACIONAL</v>
      </c>
      <c r="B13" s="34">
        <v>979</v>
      </c>
      <c r="C13" s="41" t="str">
        <f>VLOOKUP(B13,'[1]LISTADO ATM'!$A$2:$B$822,2,0)</f>
        <v xml:space="preserve">ATM Oficina Luperón I </v>
      </c>
      <c r="D13" s="45" t="s">
        <v>20</v>
      </c>
      <c r="E13" s="23">
        <v>3335957790</v>
      </c>
    </row>
    <row r="14" spans="1:5" ht="18" customHeight="1" x14ac:dyDescent="0.25">
      <c r="A14" s="40" t="str">
        <f>VLOOKUP(B14,'[1]LISTADO ATM'!$A$2:$C$822,3,0)</f>
        <v>DISTRITO NACIONAL</v>
      </c>
      <c r="B14" s="34">
        <v>706</v>
      </c>
      <c r="C14" s="41" t="str">
        <f>VLOOKUP(B14,'[1]LISTADO ATM'!$A$2:$B$822,2,0)</f>
        <v xml:space="preserve">ATM S/M Pristine </v>
      </c>
      <c r="D14" s="45" t="s">
        <v>20</v>
      </c>
      <c r="E14" s="23">
        <v>3335957794</v>
      </c>
    </row>
    <row r="15" spans="1:5" ht="18" customHeight="1" x14ac:dyDescent="0.25">
      <c r="A15" s="40" t="str">
        <f>VLOOKUP(B15,'[1]LISTADO ATM'!$A$2:$C$822,3,0)</f>
        <v>DISTRITO NACIONAL</v>
      </c>
      <c r="B15" s="34">
        <v>793</v>
      </c>
      <c r="C15" s="41" t="str">
        <f>VLOOKUP(B15,'[1]LISTADO ATM'!$A$2:$B$822,2,0)</f>
        <v xml:space="preserve">ATM Centro de Caja Agora Mall </v>
      </c>
      <c r="D15" s="45" t="s">
        <v>20</v>
      </c>
      <c r="E15" s="23">
        <v>3335957656</v>
      </c>
    </row>
    <row r="16" spans="1:5" ht="18" customHeight="1" x14ac:dyDescent="0.25">
      <c r="A16" s="20" t="str">
        <f>VLOOKUP(B16,'[1]LISTADO ATM'!$A$2:$C$822,3,0)</f>
        <v>DISTRITO NACIONAL</v>
      </c>
      <c r="B16" s="34">
        <v>887</v>
      </c>
      <c r="C16" s="23" t="str">
        <f>VLOOKUP(B16,'[1]LISTADO ATM'!$A$2:$B$822,2,0)</f>
        <v>ATM S/M Bravo Los Proceres</v>
      </c>
      <c r="D16" s="45" t="s">
        <v>20</v>
      </c>
      <c r="E16" s="23">
        <v>3335957484</v>
      </c>
    </row>
    <row r="17" spans="1:5" ht="18" customHeight="1" x14ac:dyDescent="0.25">
      <c r="A17" s="20" t="str">
        <f>VLOOKUP(B17,'[1]LISTADO ATM'!$A$2:$C$822,3,0)</f>
        <v>ESTE</v>
      </c>
      <c r="B17" s="34">
        <v>427</v>
      </c>
      <c r="C17" s="23" t="str">
        <f>VLOOKUP(B17,'[1]LISTADO ATM'!$A$2:$B$822,2,0)</f>
        <v xml:space="preserve">ATM Almacenes Iberia (Hato Mayor) </v>
      </c>
      <c r="D17" s="45" t="s">
        <v>20</v>
      </c>
      <c r="E17" s="23">
        <v>3335957569</v>
      </c>
    </row>
    <row r="18" spans="1:5" ht="18" customHeight="1" x14ac:dyDescent="0.25">
      <c r="A18" s="20" t="str">
        <f>VLOOKUP(B18,'[1]LISTADO ATM'!$A$2:$C$822,3,0)</f>
        <v>DISTRITO NACIONAL</v>
      </c>
      <c r="B18" s="34">
        <v>769</v>
      </c>
      <c r="C18" s="23" t="str">
        <f>VLOOKUP(B18,'[1]LISTADO ATM'!$A$2:$B$822,2,0)</f>
        <v>ATM UNP Pablo Mella Morales</v>
      </c>
      <c r="D18" s="45" t="s">
        <v>20</v>
      </c>
      <c r="E18" s="23">
        <v>3335957585</v>
      </c>
    </row>
    <row r="19" spans="1:5" ht="18" customHeight="1" x14ac:dyDescent="0.25">
      <c r="A19" s="40" t="str">
        <f>VLOOKUP(B19,'[1]LISTADO ATM'!$A$2:$C$822,3,0)</f>
        <v>DISTRITO NACIONAL</v>
      </c>
      <c r="B19" s="34">
        <v>696</v>
      </c>
      <c r="C19" s="41" t="str">
        <f>VLOOKUP(B19,'[1]LISTADO ATM'!$A$2:$B$822,2,0)</f>
        <v>ATM Olé Jacobo Majluta</v>
      </c>
      <c r="D19" s="45" t="s">
        <v>20</v>
      </c>
      <c r="E19" s="23">
        <v>3335956354</v>
      </c>
    </row>
    <row r="20" spans="1:5" ht="18" x14ac:dyDescent="0.25">
      <c r="A20" s="20" t="str">
        <f>VLOOKUP(B20,'[1]LISTADO ATM'!$A$2:$C$822,3,0)</f>
        <v>DISTRITO NACIONAL</v>
      </c>
      <c r="B20" s="33">
        <v>580</v>
      </c>
      <c r="C20" s="23" t="str">
        <f>VLOOKUP(B20,'[1]LISTADO ATM'!$A$2:$B$822,2,0)</f>
        <v xml:space="preserve">ATM Edificio Propagas </v>
      </c>
      <c r="D20" s="45" t="s">
        <v>20</v>
      </c>
      <c r="E20" s="23">
        <v>3335957926</v>
      </c>
    </row>
    <row r="21" spans="1:5" ht="18" x14ac:dyDescent="0.25">
      <c r="A21" s="20" t="str">
        <f>VLOOKUP(B21,'[1]LISTADO ATM'!$A$2:$C$822,3,0)</f>
        <v>DISTRITO NACIONAL</v>
      </c>
      <c r="B21" s="33">
        <v>566</v>
      </c>
      <c r="C21" s="23" t="str">
        <f>VLOOKUP(B21,'[1]LISTADO ATM'!$A$2:$B$822,2,0)</f>
        <v xml:space="preserve">ATM Hiper Olé Aut. Duarte </v>
      </c>
      <c r="D21" s="45" t="s">
        <v>20</v>
      </c>
      <c r="E21" s="23">
        <v>3335957666</v>
      </c>
    </row>
    <row r="22" spans="1:5" ht="18" x14ac:dyDescent="0.25">
      <c r="A22" s="20" t="str">
        <f>VLOOKUP(B22,'[1]LISTADO ATM'!$A$2:$C$822,3,0)</f>
        <v>DISTRITO NACIONAL</v>
      </c>
      <c r="B22" s="33">
        <v>152</v>
      </c>
      <c r="C22" s="23" t="str">
        <f>VLOOKUP(B22,'[1]LISTADO ATM'!$A$2:$B$822,2,0)</f>
        <v xml:space="preserve">ATM Kiosco Megacentro II </v>
      </c>
      <c r="D22" s="45" t="s">
        <v>20</v>
      </c>
      <c r="E22" s="23">
        <v>3335957574</v>
      </c>
    </row>
    <row r="23" spans="1:5" ht="18" x14ac:dyDescent="0.25">
      <c r="A23" s="20" t="str">
        <f>VLOOKUP(B23,'[1]LISTADO ATM'!$A$2:$C$822,3,0)</f>
        <v>ESTE</v>
      </c>
      <c r="B23" s="33">
        <v>844</v>
      </c>
      <c r="C23" s="23" t="str">
        <f>VLOOKUP(B23,'[1]LISTADO ATM'!$A$2:$B$822,2,0)</f>
        <v xml:space="preserve">ATM San Juan Shopping Center (Bávaro) </v>
      </c>
      <c r="D23" s="45" t="s">
        <v>20</v>
      </c>
      <c r="E23" s="23">
        <v>3335957704</v>
      </c>
    </row>
    <row r="24" spans="1:5" ht="18" customHeight="1" x14ac:dyDescent="0.25">
      <c r="A24" s="40" t="str">
        <f>VLOOKUP(B24,'[1]LISTADO ATM'!$A$2:$C$822,3,0)</f>
        <v>NORTE</v>
      </c>
      <c r="B24" s="34">
        <v>778</v>
      </c>
      <c r="C24" s="41" t="str">
        <f>VLOOKUP(B24,'[1]LISTADO ATM'!$A$2:$B$822,2,0)</f>
        <v xml:space="preserve">ATM Oficina Esperanza (Mao) </v>
      </c>
      <c r="D24" s="45" t="s">
        <v>20</v>
      </c>
      <c r="E24" s="23">
        <v>3335957657</v>
      </c>
    </row>
    <row r="25" spans="1:5" ht="18" customHeight="1" x14ac:dyDescent="0.25">
      <c r="A25" s="40" t="str">
        <f>VLOOKUP(B25,'[1]LISTADO ATM'!$A$2:$C$822,3,0)</f>
        <v>DISTRITO NACIONAL</v>
      </c>
      <c r="B25" s="34">
        <v>904</v>
      </c>
      <c r="C25" s="41" t="str">
        <f>VLOOKUP(B25,'[1]LISTADO ATM'!$A$2:$B$822,2,0)</f>
        <v xml:space="preserve">ATM Oficina Multicentro La Sirena Churchill </v>
      </c>
      <c r="D25" s="45" t="s">
        <v>20</v>
      </c>
      <c r="E25" s="23">
        <v>3335957763</v>
      </c>
    </row>
    <row r="26" spans="1:5" ht="18" customHeight="1" x14ac:dyDescent="0.25">
      <c r="A26" s="40" t="str">
        <f>VLOOKUP(B26,'[1]LISTADO ATM'!$A$2:$C$822,3,0)</f>
        <v>DISTRITO NACIONAL</v>
      </c>
      <c r="B26" s="34">
        <v>238</v>
      </c>
      <c r="C26" s="41" t="str">
        <f>VLOOKUP(B26,'[1]LISTADO ATM'!$A$2:$B$822,2,0)</f>
        <v xml:space="preserve">ATM Multicentro La Sirena Charles de Gaulle </v>
      </c>
      <c r="D26" s="45" t="s">
        <v>20</v>
      </c>
      <c r="E26" s="23">
        <v>3335957768</v>
      </c>
    </row>
    <row r="27" spans="1:5" ht="18" customHeight="1" x14ac:dyDescent="0.25">
      <c r="A27" s="40" t="str">
        <f>VLOOKUP(B27,'[1]LISTADO ATM'!$A$2:$C$822,3,0)</f>
        <v>NORTE</v>
      </c>
      <c r="B27" s="34">
        <v>105</v>
      </c>
      <c r="C27" s="41" t="str">
        <f>VLOOKUP(B27,'[1]LISTADO ATM'!$A$2:$B$822,2,0)</f>
        <v xml:space="preserve">ATM Autobanco Estancia Nueva (Moca) </v>
      </c>
      <c r="D27" s="45" t="s">
        <v>20</v>
      </c>
      <c r="E27" s="23">
        <v>3335957812</v>
      </c>
    </row>
    <row r="28" spans="1:5" ht="18" customHeight="1" x14ac:dyDescent="0.25">
      <c r="A28" s="40" t="str">
        <f>VLOOKUP(B28,'[1]LISTADO ATM'!$A$2:$C$822,3,0)</f>
        <v>DISTRITO NACIONAL</v>
      </c>
      <c r="B28" s="34">
        <v>31</v>
      </c>
      <c r="C28" s="41" t="str">
        <f>VLOOKUP(B28,'[1]LISTADO ATM'!$A$2:$B$822,2,0)</f>
        <v xml:space="preserve">ATM Oficina San Martín I </v>
      </c>
      <c r="D28" s="45" t="s">
        <v>20</v>
      </c>
      <c r="E28" s="23">
        <v>3335957930</v>
      </c>
    </row>
    <row r="29" spans="1:5" ht="18" customHeight="1" x14ac:dyDescent="0.25">
      <c r="A29" s="40" t="str">
        <f>VLOOKUP(B29,'[1]LISTADO ATM'!$A$2:$C$822,3,0)</f>
        <v>NORTE</v>
      </c>
      <c r="B29" s="34">
        <v>431</v>
      </c>
      <c r="C29" s="41" t="str">
        <f>VLOOKUP(B29,'[1]LISTADO ATM'!$A$2:$B$822,2,0)</f>
        <v xml:space="preserve">ATM Autoservicio Sol (Santiago) </v>
      </c>
      <c r="D29" s="45" t="s">
        <v>20</v>
      </c>
      <c r="E29" s="23" t="s">
        <v>26</v>
      </c>
    </row>
    <row r="30" spans="1:5" ht="18" customHeight="1" x14ac:dyDescent="0.25">
      <c r="A30" s="20" t="str">
        <f>VLOOKUP(B30,'[1]LISTADO ATM'!$A$2:$C$822,3,0)</f>
        <v>NORTE</v>
      </c>
      <c r="B30" s="34">
        <v>119</v>
      </c>
      <c r="C30" s="23" t="str">
        <f>VLOOKUP(B30,'[1]LISTADO ATM'!$A$2:$B$822,2,0)</f>
        <v>ATM Oficina La Barranquita</v>
      </c>
      <c r="D30" s="45" t="s">
        <v>20</v>
      </c>
      <c r="E30" s="23">
        <v>3335957662</v>
      </c>
    </row>
    <row r="31" spans="1:5" ht="18" customHeight="1" x14ac:dyDescent="0.25">
      <c r="A31" s="20" t="str">
        <f>VLOOKUP(B31,'[1]LISTADO ATM'!$A$2:$C$822,3,0)</f>
        <v>DISTRITO NACIONAL</v>
      </c>
      <c r="B31" s="34">
        <v>836</v>
      </c>
      <c r="C31" s="41" t="str">
        <f>VLOOKUP(B31,'[1]LISTADO ATM'!$A$2:$B$822,2,0)</f>
        <v xml:space="preserve">ATM UNP Plaza Luperón </v>
      </c>
      <c r="D31" s="45" t="s">
        <v>20</v>
      </c>
      <c r="E31" s="23">
        <v>3335957682</v>
      </c>
    </row>
    <row r="32" spans="1:5" ht="18" customHeight="1" thickBot="1" x14ac:dyDescent="0.3">
      <c r="A32" s="20" t="str">
        <f>VLOOKUP(B32,'[1]LISTADO ATM'!$A$2:$C$822,3,0)</f>
        <v>DISTRITO NACIONAL</v>
      </c>
      <c r="B32" s="34">
        <v>407</v>
      </c>
      <c r="C32" s="41" t="str">
        <f>VLOOKUP(B32,'[1]LISTADO ATM'!$A$2:$B$822,2,0)</f>
        <v xml:space="preserve">ATM Multicentro La Sirena Villa Mella </v>
      </c>
      <c r="D32" s="45" t="s">
        <v>20</v>
      </c>
      <c r="E32" s="23">
        <v>3335957664</v>
      </c>
    </row>
    <row r="33" spans="1:5" ht="18.75" thickBot="1" x14ac:dyDescent="0.3">
      <c r="A33" s="3" t="s">
        <v>11</v>
      </c>
      <c r="B33" s="46">
        <f>COUNT(B9:B32)</f>
        <v>24</v>
      </c>
      <c r="C33" s="58"/>
      <c r="D33" s="59"/>
      <c r="E33" s="60"/>
    </row>
    <row r="34" spans="1:5" x14ac:dyDescent="0.25">
      <c r="B34" s="37"/>
      <c r="E34" s="5"/>
    </row>
    <row r="35" spans="1:5" ht="18" x14ac:dyDescent="0.25">
      <c r="A35" s="55" t="s">
        <v>16</v>
      </c>
      <c r="B35" s="56"/>
      <c r="C35" s="56"/>
      <c r="D35" s="56"/>
      <c r="E35" s="57"/>
    </row>
    <row r="36" spans="1:5" ht="18" x14ac:dyDescent="0.25">
      <c r="A36" s="2" t="s">
        <v>5</v>
      </c>
      <c r="B36" s="10" t="s">
        <v>6</v>
      </c>
      <c r="C36" s="2" t="s">
        <v>7</v>
      </c>
      <c r="D36" s="2" t="s">
        <v>8</v>
      </c>
      <c r="E36" s="10" t="s">
        <v>9</v>
      </c>
    </row>
    <row r="37" spans="1:5" ht="18" x14ac:dyDescent="0.25">
      <c r="A37" s="17" t="str">
        <f>VLOOKUP(B37,'[1]LISTADO ATM'!$A$2:$C$822,3,0)</f>
        <v>DISTRITO NACIONAL</v>
      </c>
      <c r="B37" s="33">
        <v>793</v>
      </c>
      <c r="C37" s="23" t="str">
        <f>VLOOKUP(B37,'[1]LISTADO ATM'!$A$2:$B$822,2,0)</f>
        <v xml:space="preserve">ATM Centro de Caja Agora Mall </v>
      </c>
      <c r="D37" s="14" t="s">
        <v>19</v>
      </c>
      <c r="E37" s="25">
        <v>3335954694</v>
      </c>
    </row>
    <row r="38" spans="1:5" ht="18" x14ac:dyDescent="0.25">
      <c r="A38" s="17" t="str">
        <f>VLOOKUP(B38,'[1]LISTADO ATM'!$A$2:$C$822,3,0)</f>
        <v>ESTE</v>
      </c>
      <c r="B38" s="33">
        <v>631</v>
      </c>
      <c r="C38" s="23" t="str">
        <f>VLOOKUP(B38,'[1]LISTADO ATM'!$A$2:$B$822,2,0)</f>
        <v xml:space="preserve">ATM ASOCODEQUI (San Pedro) </v>
      </c>
      <c r="D38" s="14" t="s">
        <v>19</v>
      </c>
      <c r="E38" s="25">
        <v>3335957709</v>
      </c>
    </row>
    <row r="39" spans="1:5" ht="18.75" thickBot="1" x14ac:dyDescent="0.3">
      <c r="A39" s="17" t="str">
        <f>VLOOKUP(B39,'[1]LISTADO ATM'!$A$2:$C$822,3,0)</f>
        <v>NORTE</v>
      </c>
      <c r="B39" s="33">
        <v>774</v>
      </c>
      <c r="C39" s="23" t="str">
        <f>VLOOKUP(B39,'[1]LISTADO ATM'!$A$2:$B$822,2,0)</f>
        <v xml:space="preserve">ATM Oficina Montecristi </v>
      </c>
      <c r="D39" s="14" t="s">
        <v>19</v>
      </c>
      <c r="E39" s="25">
        <v>3335957559</v>
      </c>
    </row>
    <row r="40" spans="1:5" ht="18" customHeight="1" thickBot="1" x14ac:dyDescent="0.3">
      <c r="A40" s="3" t="s">
        <v>11</v>
      </c>
      <c r="B40" s="46">
        <f>COUNT(B37:B39)</f>
        <v>3</v>
      </c>
      <c r="C40" s="58"/>
      <c r="D40" s="59"/>
      <c r="E40" s="60"/>
    </row>
    <row r="41" spans="1:5" ht="15.75" thickBot="1" x14ac:dyDescent="0.3">
      <c r="B41" s="37"/>
      <c r="E41" s="5"/>
    </row>
    <row r="42" spans="1:5" ht="18.75" thickBot="1" x14ac:dyDescent="0.3">
      <c r="A42" s="61" t="s">
        <v>14</v>
      </c>
      <c r="B42" s="62"/>
      <c r="C42" s="62"/>
      <c r="D42" s="62"/>
      <c r="E42" s="63"/>
    </row>
    <row r="43" spans="1:5" ht="18" x14ac:dyDescent="0.25">
      <c r="A43" s="2" t="s">
        <v>5</v>
      </c>
      <c r="B43" s="10" t="s">
        <v>6</v>
      </c>
      <c r="C43" s="2" t="s">
        <v>7</v>
      </c>
      <c r="D43" s="2" t="s">
        <v>8</v>
      </c>
      <c r="E43" s="10" t="s">
        <v>9</v>
      </c>
    </row>
    <row r="44" spans="1:5" ht="18" customHeight="1" x14ac:dyDescent="0.25">
      <c r="A44" s="40" t="str">
        <f>VLOOKUP(B44,'[1]LISTADO ATM'!$A$2:$C$822,3,0)</f>
        <v>DISTRITO NACIONAL</v>
      </c>
      <c r="B44" s="34">
        <v>461</v>
      </c>
      <c r="C44" s="41" t="str">
        <f>VLOOKUP(B44,'[1]LISTADO ATM'!$A$2:$B$822,2,0)</f>
        <v xml:space="preserve">ATM Autobanco Sarasota I </v>
      </c>
      <c r="D44" s="42" t="s">
        <v>10</v>
      </c>
      <c r="E44" s="23">
        <v>3335955948</v>
      </c>
    </row>
    <row r="45" spans="1:5" ht="18" customHeight="1" x14ac:dyDescent="0.25">
      <c r="A45" s="40" t="str">
        <f>VLOOKUP(B45,'[1]LISTADO ATM'!$A$2:$C$822,3,0)</f>
        <v>DISTRITO NACIONAL</v>
      </c>
      <c r="B45" s="34">
        <v>946</v>
      </c>
      <c r="C45" s="41" t="str">
        <f>VLOOKUP(B45,'[1]LISTADO ATM'!$A$2:$B$822,2,0)</f>
        <v xml:space="preserve">ATM Oficina Núñez de Cáceres I </v>
      </c>
      <c r="D45" s="42" t="s">
        <v>10</v>
      </c>
      <c r="E45" s="23">
        <v>3335957041</v>
      </c>
    </row>
    <row r="46" spans="1:5" ht="18" customHeight="1" x14ac:dyDescent="0.25">
      <c r="A46" s="20" t="str">
        <f>VLOOKUP(B46,'[1]LISTADO ATM'!$A$2:$C$822,3,0)</f>
        <v>DISTRITO NACIONAL</v>
      </c>
      <c r="B46" s="34">
        <v>738</v>
      </c>
      <c r="C46" s="23" t="str">
        <f>VLOOKUP(B46,'[1]LISTADO ATM'!$A$2:$B$822,2,0)</f>
        <v xml:space="preserve">ATM Zona Franca Los Alcarrizos </v>
      </c>
      <c r="D46" s="13" t="s">
        <v>10</v>
      </c>
      <c r="E46" s="23">
        <v>3335956853</v>
      </c>
    </row>
    <row r="47" spans="1:5" ht="18" customHeight="1" x14ac:dyDescent="0.25">
      <c r="A47" s="40" t="str">
        <f>VLOOKUP(B47,'[1]LISTADO ATM'!$A$2:$C$822,3,0)</f>
        <v>ESTE</v>
      </c>
      <c r="B47" s="34">
        <v>386</v>
      </c>
      <c r="C47" s="41" t="str">
        <f>VLOOKUP(B47,'[1]LISTADO ATM'!$A$2:$B$822,2,0)</f>
        <v xml:space="preserve">ATM Plaza Verón II </v>
      </c>
      <c r="D47" s="42" t="s">
        <v>10</v>
      </c>
      <c r="E47" s="23">
        <v>3335957663</v>
      </c>
    </row>
    <row r="48" spans="1:5" ht="18" customHeight="1" x14ac:dyDescent="0.25">
      <c r="A48" s="40" t="str">
        <f>VLOOKUP(B48,'[1]LISTADO ATM'!$A$2:$C$822,3,0)</f>
        <v>DISTRITO NACIONAL</v>
      </c>
      <c r="B48" s="34">
        <v>671</v>
      </c>
      <c r="C48" s="41" t="str">
        <f>VLOOKUP(B48,'[1]LISTADO ATM'!$A$2:$B$822,2,0)</f>
        <v>ATM Ayuntamiento Sto. Dgo. Norte</v>
      </c>
      <c r="D48" s="42" t="s">
        <v>10</v>
      </c>
      <c r="E48" s="23">
        <v>3335957771</v>
      </c>
    </row>
    <row r="49" spans="1:5" ht="18" customHeight="1" x14ac:dyDescent="0.25">
      <c r="A49" s="40" t="str">
        <f>VLOOKUP(B49,'[1]LISTADO ATM'!$A$2:$C$822,3,0)</f>
        <v>ESTE</v>
      </c>
      <c r="B49" s="34">
        <v>673</v>
      </c>
      <c r="C49" s="41" t="str">
        <f>VLOOKUP(B49,'[1]LISTADO ATM'!$A$2:$B$822,2,0)</f>
        <v>ATM Clínica Dr. Cruz Jiminián</v>
      </c>
      <c r="D49" s="42" t="s">
        <v>10</v>
      </c>
      <c r="E49" s="23">
        <v>3335957797</v>
      </c>
    </row>
    <row r="50" spans="1:5" ht="18" customHeight="1" x14ac:dyDescent="0.25">
      <c r="A50" s="40" t="str">
        <f>VLOOKUP(B50,'[1]LISTADO ATM'!$A$2:$C$822,3,0)</f>
        <v>ESTE</v>
      </c>
      <c r="B50" s="34">
        <v>385</v>
      </c>
      <c r="C50" s="41" t="str">
        <f>VLOOKUP(B50,'[1]LISTADO ATM'!$A$2:$B$822,2,0)</f>
        <v xml:space="preserve">ATM Plaza Verón I </v>
      </c>
      <c r="D50" s="42" t="s">
        <v>10</v>
      </c>
      <c r="E50" s="23">
        <v>3335957821</v>
      </c>
    </row>
    <row r="51" spans="1:5" ht="18" customHeight="1" x14ac:dyDescent="0.25">
      <c r="A51" s="40" t="str">
        <f>VLOOKUP(B51,'[1]LISTADO ATM'!$A$2:$C$822,3,0)</f>
        <v>DISTRITO NACIONAL</v>
      </c>
      <c r="B51" s="34">
        <v>347</v>
      </c>
      <c r="C51" s="41" t="str">
        <f>VLOOKUP(B51,'[1]LISTADO ATM'!$A$2:$B$822,2,0)</f>
        <v>ATM Patio de Colombia</v>
      </c>
      <c r="D51" s="42" t="s">
        <v>10</v>
      </c>
      <c r="E51" s="23">
        <v>3335957921</v>
      </c>
    </row>
    <row r="52" spans="1:5" ht="18" customHeight="1" x14ac:dyDescent="0.25">
      <c r="A52" s="40" t="str">
        <f>VLOOKUP(B52,'[1]LISTADO ATM'!$A$2:$C$822,3,0)</f>
        <v>SUR</v>
      </c>
      <c r="B52" s="34">
        <v>342</v>
      </c>
      <c r="C52" s="41" t="str">
        <f>VLOOKUP(B52,'[1]LISTADO ATM'!$A$2:$B$822,2,0)</f>
        <v>ATM Oficina Obras Públicas Azua</v>
      </c>
      <c r="D52" s="42" t="s">
        <v>10</v>
      </c>
      <c r="E52" s="23">
        <v>3335957980</v>
      </c>
    </row>
    <row r="53" spans="1:5" ht="18" customHeight="1" x14ac:dyDescent="0.25">
      <c r="A53" s="40" t="str">
        <f>VLOOKUP(B53,'[1]LISTADO ATM'!$A$2:$C$822,3,0)</f>
        <v>SUR</v>
      </c>
      <c r="B53" s="34">
        <v>356</v>
      </c>
      <c r="C53" s="41" t="str">
        <f>VLOOKUP(B53,'[1]LISTADO ATM'!$A$2:$B$822,2,0)</f>
        <v xml:space="preserve">ATM Estación Sigma (San Cristóbal) </v>
      </c>
      <c r="D53" s="42" t="s">
        <v>10</v>
      </c>
      <c r="E53" s="23">
        <v>3335957985</v>
      </c>
    </row>
    <row r="54" spans="1:5" ht="18" customHeight="1" x14ac:dyDescent="0.25">
      <c r="A54" s="40" t="str">
        <f>VLOOKUP(B54,'[1]LISTADO ATM'!$A$2:$C$822,3,0)</f>
        <v>DISTRITO NACIONAL</v>
      </c>
      <c r="B54" s="34">
        <v>684</v>
      </c>
      <c r="C54" s="41" t="str">
        <f>VLOOKUP(B54,'[1]LISTADO ATM'!$A$2:$B$822,2,0)</f>
        <v>ATM Estación Texaco Prolongación 27 Febrero</v>
      </c>
      <c r="D54" s="42" t="s">
        <v>10</v>
      </c>
      <c r="E54" s="23">
        <v>3335957979</v>
      </c>
    </row>
    <row r="55" spans="1:5" ht="18" customHeight="1" x14ac:dyDescent="0.25">
      <c r="A55" s="40" t="str">
        <f>VLOOKUP(B55,'[1]LISTADO ATM'!$A$2:$C$822,3,0)</f>
        <v>DISTRITO NACIONAL</v>
      </c>
      <c r="B55" s="34">
        <v>540</v>
      </c>
      <c r="C55" s="41" t="str">
        <f>VLOOKUP(B55,'[1]LISTADO ATM'!$A$2:$B$822,2,0)</f>
        <v xml:space="preserve">ATM Autoservicio Sambil I </v>
      </c>
      <c r="D55" s="42" t="s">
        <v>10</v>
      </c>
      <c r="E55" s="23">
        <v>3335957857</v>
      </c>
    </row>
    <row r="56" spans="1:5" ht="18" customHeight="1" x14ac:dyDescent="0.25">
      <c r="A56" s="40" t="str">
        <f>VLOOKUP(B56,'[1]LISTADO ATM'!$A$2:$C$822,3,0)</f>
        <v>DISTRITO NACIONAL</v>
      </c>
      <c r="B56" s="34">
        <v>735</v>
      </c>
      <c r="C56" s="41" t="str">
        <f>VLOOKUP(B56,'[1]LISTADO ATM'!$A$2:$B$822,2,0)</f>
        <v xml:space="preserve">ATM Oficina Independencia II  </v>
      </c>
      <c r="D56" s="42" t="s">
        <v>10</v>
      </c>
      <c r="E56" s="23">
        <v>3335957800</v>
      </c>
    </row>
    <row r="57" spans="1:5" ht="18" customHeight="1" x14ac:dyDescent="0.25">
      <c r="A57" s="40" t="str">
        <f>VLOOKUP(B57,'[1]LISTADO ATM'!$A$2:$C$822,3,0)</f>
        <v>DISTRITO NACIONAL</v>
      </c>
      <c r="B57" s="34">
        <v>889</v>
      </c>
      <c r="C57" s="41" t="str">
        <f>VLOOKUP(B57,'[1]LISTADO ATM'!$A$2:$B$822,2,0)</f>
        <v>ATM Oficina Plaza Lama Máximo Gómez II</v>
      </c>
      <c r="D57" s="42" t="s">
        <v>10</v>
      </c>
      <c r="E57" s="23">
        <v>3335958009</v>
      </c>
    </row>
    <row r="58" spans="1:5" ht="18" customHeight="1" x14ac:dyDescent="0.25">
      <c r="A58" s="40" t="str">
        <f>VLOOKUP(B58,'[1]LISTADO ATM'!$A$2:$C$822,3,0)</f>
        <v>ESTE</v>
      </c>
      <c r="B58" s="34">
        <v>158</v>
      </c>
      <c r="C58" s="41" t="str">
        <f>VLOOKUP(B58,'[1]LISTADO ATM'!$A$2:$B$822,2,0)</f>
        <v xml:space="preserve">ATM Oficina Romana Norte </v>
      </c>
      <c r="D58" s="42" t="s">
        <v>10</v>
      </c>
      <c r="E58" s="23">
        <v>3335958012</v>
      </c>
    </row>
    <row r="59" spans="1:5" ht="18" customHeight="1" thickBot="1" x14ac:dyDescent="0.3">
      <c r="A59" s="40" t="str">
        <f>VLOOKUP(B59,'[1]LISTADO ATM'!$A$2:$C$822,3,0)</f>
        <v>NORTE</v>
      </c>
      <c r="B59" s="34">
        <v>903</v>
      </c>
      <c r="C59" s="41" t="str">
        <f>VLOOKUP(B59,'[1]LISTADO ATM'!$A$2:$B$822,2,0)</f>
        <v xml:space="preserve">ATM Oficina La Vega Real I </v>
      </c>
      <c r="D59" s="42" t="s">
        <v>10</v>
      </c>
      <c r="E59" s="23">
        <v>3335958017</v>
      </c>
    </row>
    <row r="60" spans="1:5" ht="18.75" thickBot="1" x14ac:dyDescent="0.3">
      <c r="A60" s="24"/>
      <c r="B60" s="46">
        <f>COUNT(B44:B59)</f>
        <v>16</v>
      </c>
      <c r="C60" s="12"/>
      <c r="D60" s="12"/>
      <c r="E60" s="12"/>
    </row>
    <row r="61" spans="1:5" ht="15.75" thickBot="1" x14ac:dyDescent="0.3">
      <c r="B61" s="37"/>
      <c r="E61" s="5"/>
    </row>
    <row r="62" spans="1:5" ht="18.75" thickBot="1" x14ac:dyDescent="0.3">
      <c r="A62" s="61" t="s">
        <v>10</v>
      </c>
      <c r="B62" s="62"/>
      <c r="C62" s="62"/>
      <c r="D62" s="62"/>
      <c r="E62" s="63"/>
    </row>
    <row r="63" spans="1:5" ht="18" x14ac:dyDescent="0.25">
      <c r="A63" s="2" t="s">
        <v>5</v>
      </c>
      <c r="B63" s="10" t="s">
        <v>6</v>
      </c>
      <c r="C63" s="2" t="s">
        <v>23</v>
      </c>
      <c r="D63" s="2" t="s">
        <v>8</v>
      </c>
      <c r="E63" s="10" t="s">
        <v>9</v>
      </c>
    </row>
    <row r="64" spans="1:5" ht="18" x14ac:dyDescent="0.25">
      <c r="A64" s="20" t="str">
        <f>VLOOKUP(B64,'[1]LISTADO ATM'!$A$2:$C$822,3,0)</f>
        <v>DISTRITO NACIONAL</v>
      </c>
      <c r="B64" s="33">
        <v>354</v>
      </c>
      <c r="C64" s="23" t="str">
        <f>VLOOKUP(B64,'[1]LISTADO ATM'!$A$2:$B$822,2,0)</f>
        <v xml:space="preserve">ATM Oficina Núñez de Cáceres II </v>
      </c>
      <c r="D64" s="20" t="s">
        <v>18</v>
      </c>
      <c r="E64" s="23">
        <v>3335956385</v>
      </c>
    </row>
    <row r="65" spans="1:5" ht="18.75" thickBot="1" x14ac:dyDescent="0.3">
      <c r="A65" s="20" t="str">
        <f>VLOOKUP(B65,'[1]LISTADO ATM'!$A$2:$C$822,3,0)</f>
        <v>DISTRITO NACIONAL</v>
      </c>
      <c r="B65" s="33">
        <v>570</v>
      </c>
      <c r="C65" s="23" t="str">
        <f>VLOOKUP(B65,'[1]LISTADO ATM'!$A$2:$B$822,2,0)</f>
        <v xml:space="preserve">ATM S/M Liverpool Villa Mella </v>
      </c>
      <c r="D65" s="20" t="s">
        <v>18</v>
      </c>
      <c r="E65" s="23">
        <v>3335957678</v>
      </c>
    </row>
    <row r="66" spans="1:5" ht="18.75" thickBot="1" x14ac:dyDescent="0.3">
      <c r="A66" s="24" t="s">
        <v>11</v>
      </c>
      <c r="B66" s="46">
        <f>COUNT(B64:B65)</f>
        <v>2</v>
      </c>
      <c r="C66" s="12"/>
      <c r="D66" s="12"/>
      <c r="E66" s="12"/>
    </row>
    <row r="67" spans="1:5" ht="15.75" thickBot="1" x14ac:dyDescent="0.3">
      <c r="B67" s="37"/>
      <c r="E67" s="5"/>
    </row>
    <row r="68" spans="1:5" ht="18" x14ac:dyDescent="0.25">
      <c r="A68" s="68" t="s">
        <v>13</v>
      </c>
      <c r="B68" s="69"/>
      <c r="C68" s="69"/>
      <c r="D68" s="69"/>
      <c r="E68" s="70"/>
    </row>
    <row r="69" spans="1:5" ht="18" x14ac:dyDescent="0.25">
      <c r="A69" s="2" t="s">
        <v>5</v>
      </c>
      <c r="B69" s="10" t="s">
        <v>6</v>
      </c>
      <c r="C69" s="4" t="s">
        <v>7</v>
      </c>
      <c r="D69" s="16" t="s">
        <v>8</v>
      </c>
      <c r="E69" s="10" t="s">
        <v>9</v>
      </c>
    </row>
    <row r="70" spans="1:5" ht="18" x14ac:dyDescent="0.25">
      <c r="A70" s="17" t="str">
        <f>VLOOKUP(B70,'[1]LISTADO ATM'!$A$2:$C$822,3,0)</f>
        <v>NORTE</v>
      </c>
      <c r="B70" s="33">
        <v>304</v>
      </c>
      <c r="C70" s="23" t="str">
        <f>VLOOKUP(B70,'[1]LISTADO ATM'!$A$2:$B$822,2,0)</f>
        <v xml:space="preserve">ATM Multicentro La Sirena Estrella Sadhala </v>
      </c>
      <c r="D70" s="34" t="s">
        <v>21</v>
      </c>
      <c r="E70" s="25">
        <v>3335957982</v>
      </c>
    </row>
    <row r="71" spans="1:5" ht="18" x14ac:dyDescent="0.25">
      <c r="A71" s="17" t="str">
        <f>VLOOKUP(B71,'[1]LISTADO ATM'!$A$2:$C$822,3,0)</f>
        <v>DISTRITO NACIONAL</v>
      </c>
      <c r="B71" s="33">
        <v>391</v>
      </c>
      <c r="C71" s="23" t="str">
        <f>VLOOKUP(B71,'[1]LISTADO ATM'!$A$2:$B$822,2,0)</f>
        <v xml:space="preserve">ATM S/M Jumbo Luperón </v>
      </c>
      <c r="D71" s="35" t="s">
        <v>24</v>
      </c>
      <c r="E71" s="25">
        <v>3335956332</v>
      </c>
    </row>
    <row r="72" spans="1:5" ht="18" customHeight="1" x14ac:dyDescent="0.25">
      <c r="A72" s="17" t="str">
        <f>VLOOKUP(B72,'[1]LISTADO ATM'!$A$2:$C$822,3,0)</f>
        <v>DISTRITO NACIONAL</v>
      </c>
      <c r="B72" s="33">
        <v>160</v>
      </c>
      <c r="C72" s="23" t="str">
        <f>VLOOKUP(B72,'[1]LISTADO ATM'!$A$2:$B$822,2,0)</f>
        <v xml:space="preserve">ATM Oficina Herrera </v>
      </c>
      <c r="D72" s="35" t="s">
        <v>24</v>
      </c>
      <c r="E72" s="25">
        <v>3335957703</v>
      </c>
    </row>
    <row r="73" spans="1:5" ht="18" customHeight="1" x14ac:dyDescent="0.25">
      <c r="A73" s="17" t="str">
        <f>VLOOKUP(B73,'[1]LISTADO ATM'!$A$2:$C$822,3,0)</f>
        <v>DISTRITO NACIONAL</v>
      </c>
      <c r="B73" s="33">
        <v>536</v>
      </c>
      <c r="C73" s="23" t="str">
        <f>VLOOKUP(B73,'[1]LISTADO ATM'!$A$2:$B$822,2,0)</f>
        <v xml:space="preserve">ATM Super Lama San Isidro </v>
      </c>
      <c r="D73" s="35" t="s">
        <v>24</v>
      </c>
      <c r="E73" s="25">
        <v>3335957972</v>
      </c>
    </row>
    <row r="74" spans="1:5" ht="18" customHeight="1" x14ac:dyDescent="0.25">
      <c r="A74" s="17" t="str">
        <f>VLOOKUP(B74,'[1]LISTADO ATM'!$A$2:$C$822,3,0)</f>
        <v>DISTRITO NACIONAL</v>
      </c>
      <c r="B74" s="33">
        <v>87</v>
      </c>
      <c r="C74" s="23" t="str">
        <f>VLOOKUP(B74,'[1]LISTADO ATM'!$A$2:$B$822,2,0)</f>
        <v xml:space="preserve">ATM Autoservicio Sarasota </v>
      </c>
      <c r="D74" s="35" t="s">
        <v>24</v>
      </c>
      <c r="E74" s="25">
        <v>3335958036</v>
      </c>
    </row>
    <row r="75" spans="1:5" ht="18" customHeight="1" thickBot="1" x14ac:dyDescent="0.3">
      <c r="A75" s="17" t="str">
        <f>VLOOKUP(B75,'[1]LISTADO ATM'!$A$2:$C$822,3,0)</f>
        <v>SUR</v>
      </c>
      <c r="B75" s="33">
        <v>48</v>
      </c>
      <c r="C75" s="23" t="str">
        <f>VLOOKUP(B75,'[1]LISTADO ATM'!$A$2:$B$822,2,0)</f>
        <v xml:space="preserve">ATM Autoservicio Neiba I </v>
      </c>
      <c r="D75" s="35" t="s">
        <v>24</v>
      </c>
      <c r="E75" s="25">
        <v>3335958037</v>
      </c>
    </row>
    <row r="76" spans="1:5" ht="18" customHeight="1" thickBot="1" x14ac:dyDescent="0.3">
      <c r="A76" s="24" t="s">
        <v>11</v>
      </c>
      <c r="B76" s="46">
        <f>COUNT(B70:B75)</f>
        <v>6</v>
      </c>
      <c r="C76" s="12"/>
      <c r="D76" s="15"/>
      <c r="E76" s="15"/>
    </row>
    <row r="77" spans="1:5" ht="15.75" thickBot="1" x14ac:dyDescent="0.3">
      <c r="B77" s="37"/>
      <c r="E77" s="5"/>
    </row>
    <row r="78" spans="1:5" ht="18.75" thickBot="1" x14ac:dyDescent="0.3">
      <c r="A78" s="66" t="s">
        <v>12</v>
      </c>
      <c r="B78" s="67"/>
      <c r="C78" t="s">
        <v>17</v>
      </c>
      <c r="D78" s="5"/>
      <c r="E78" s="5"/>
    </row>
    <row r="79" spans="1:5" ht="18.75" thickBot="1" x14ac:dyDescent="0.3">
      <c r="A79" s="31">
        <f>+B60+B66+B76</f>
        <v>24</v>
      </c>
      <c r="B79" s="38"/>
    </row>
    <row r="80" spans="1:5" ht="15.75" thickBot="1" x14ac:dyDescent="0.3">
      <c r="B80" s="37"/>
      <c r="E80" s="5"/>
    </row>
    <row r="81" spans="1:5" ht="18.75" thickBot="1" x14ac:dyDescent="0.3">
      <c r="A81" s="61" t="s">
        <v>15</v>
      </c>
      <c r="B81" s="62"/>
      <c r="C81" s="62"/>
      <c r="D81" s="62"/>
      <c r="E81" s="63"/>
    </row>
    <row r="82" spans="1:5" ht="18" x14ac:dyDescent="0.25">
      <c r="A82" s="6" t="s">
        <v>5</v>
      </c>
      <c r="B82" s="10" t="s">
        <v>6</v>
      </c>
      <c r="C82" s="4" t="s">
        <v>7</v>
      </c>
      <c r="D82" s="64" t="s">
        <v>8</v>
      </c>
      <c r="E82" s="65"/>
    </row>
    <row r="83" spans="1:5" ht="18" x14ac:dyDescent="0.25">
      <c r="A83" s="20" t="str">
        <f>VLOOKUP(B83,'[1]LISTADO ATM'!$A$2:$C$822,3,0)</f>
        <v>DISTRITO NACIONAL</v>
      </c>
      <c r="B83" s="33">
        <v>574</v>
      </c>
      <c r="C83" s="20" t="str">
        <f>VLOOKUP(B83,'[1]LISTADO ATM'!$A$2:$B$822,2,0)</f>
        <v xml:space="preserve">ATM Club Obras Públicas </v>
      </c>
      <c r="D83" s="47" t="s">
        <v>22</v>
      </c>
      <c r="E83" s="48"/>
    </row>
    <row r="84" spans="1:5" ht="18" x14ac:dyDescent="0.25">
      <c r="A84" s="20" t="str">
        <f>VLOOKUP(B84,'[1]LISTADO ATM'!$A$2:$C$822,3,0)</f>
        <v>DISTRITO NACIONAL</v>
      </c>
      <c r="B84" s="33">
        <v>406</v>
      </c>
      <c r="C84" s="20" t="str">
        <f>VLOOKUP(B84,'[1]LISTADO ATM'!$A$2:$B$822,2,0)</f>
        <v xml:space="preserve">ATM UNP Plaza Lama Máximo Gómez </v>
      </c>
      <c r="D84" s="47" t="s">
        <v>22</v>
      </c>
      <c r="E84" s="48"/>
    </row>
    <row r="85" spans="1:5" ht="18" x14ac:dyDescent="0.25">
      <c r="A85" s="20" t="str">
        <f>VLOOKUP(B85,'[1]LISTADO ATM'!$A$2:$C$822,3,0)</f>
        <v>ESTE</v>
      </c>
      <c r="B85" s="33">
        <v>117</v>
      </c>
      <c r="C85" s="20" t="str">
        <f>VLOOKUP(B85,'[1]LISTADO ATM'!$A$2:$B$822,2,0)</f>
        <v xml:space="preserve">ATM Oficina El Seybo </v>
      </c>
      <c r="D85" s="47" t="s">
        <v>22</v>
      </c>
      <c r="E85" s="48"/>
    </row>
    <row r="86" spans="1:5" ht="18" x14ac:dyDescent="0.25">
      <c r="A86" s="20" t="str">
        <f>VLOOKUP(B86,'[1]LISTADO ATM'!$A$2:$C$822,3,0)</f>
        <v>DISTRITO NACIONAL</v>
      </c>
      <c r="B86" s="33">
        <v>593</v>
      </c>
      <c r="C86" s="20" t="str">
        <f>VLOOKUP(B86,'[1]LISTADO ATM'!$A$2:$B$822,2,0)</f>
        <v xml:space="preserve">ATM Ministerio Fuerzas Armadas II </v>
      </c>
      <c r="D86" s="47" t="s">
        <v>22</v>
      </c>
      <c r="E86" s="48"/>
    </row>
    <row r="87" spans="1:5" ht="18" x14ac:dyDescent="0.25">
      <c r="A87" s="20" t="str">
        <f>VLOOKUP(B87,'[1]LISTADO ATM'!$A$2:$C$822,3,0)</f>
        <v>DISTRITO NACIONAL</v>
      </c>
      <c r="B87" s="33">
        <v>194</v>
      </c>
      <c r="C87" s="20" t="str">
        <f>VLOOKUP(B87,'[1]LISTADO ATM'!$A$2:$B$822,2,0)</f>
        <v xml:space="preserve">ATM UNP Pantoja </v>
      </c>
      <c r="D87" s="47" t="s">
        <v>27</v>
      </c>
      <c r="E87" s="48"/>
    </row>
    <row r="88" spans="1:5" ht="18" x14ac:dyDescent="0.25">
      <c r="A88" s="20" t="str">
        <f>VLOOKUP(B88,'[1]LISTADO ATM'!$A$2:$C$822,3,0)</f>
        <v>NORTE</v>
      </c>
      <c r="B88" s="33">
        <v>292</v>
      </c>
      <c r="C88" s="20" t="str">
        <f>VLOOKUP(B88,'[1]LISTADO ATM'!$A$2:$B$822,2,0)</f>
        <v xml:space="preserve">ATM UNP Castañuelas (Montecristi) </v>
      </c>
      <c r="D88" s="47" t="s">
        <v>22</v>
      </c>
      <c r="E88" s="48"/>
    </row>
    <row r="89" spans="1:5" ht="18" x14ac:dyDescent="0.25">
      <c r="A89" s="20" t="str">
        <f>VLOOKUP(B89,'[1]LISTADO ATM'!$A$2:$C$822,3,0)</f>
        <v>ESTE</v>
      </c>
      <c r="B89" s="33">
        <v>293</v>
      </c>
      <c r="C89" s="20" t="str">
        <f>VLOOKUP(B89,'[1]LISTADO ATM'!$A$2:$B$822,2,0)</f>
        <v xml:space="preserve">ATM S/M Nueva Visión (San Pedro) </v>
      </c>
      <c r="D89" s="47" t="s">
        <v>27</v>
      </c>
      <c r="E89" s="48"/>
    </row>
    <row r="90" spans="1:5" ht="18" x14ac:dyDescent="0.25">
      <c r="A90" s="20" t="str">
        <f>VLOOKUP(B90,'[1]LISTADO ATM'!$A$2:$C$822,3,0)</f>
        <v>DISTRITO NACIONAL</v>
      </c>
      <c r="B90" s="33">
        <v>734</v>
      </c>
      <c r="C90" s="20" t="str">
        <f>VLOOKUP(B90,'[1]LISTADO ATM'!$A$2:$B$822,2,0)</f>
        <v xml:space="preserve">ATM Oficina Independencia I </v>
      </c>
      <c r="D90" s="47" t="s">
        <v>22</v>
      </c>
      <c r="E90" s="48"/>
    </row>
    <row r="91" spans="1:5" ht="18" x14ac:dyDescent="0.25">
      <c r="A91" s="20" t="str">
        <f>VLOOKUP(B91,'[1]LISTADO ATM'!$A$2:$C$822,3,0)</f>
        <v>NORTE</v>
      </c>
      <c r="B91" s="33">
        <v>882</v>
      </c>
      <c r="C91" s="20" t="str">
        <f>VLOOKUP(B91,'[1]LISTADO ATM'!$A$2:$B$822,2,0)</f>
        <v xml:space="preserve">ATM Oficina Moca II </v>
      </c>
      <c r="D91" s="47" t="s">
        <v>22</v>
      </c>
      <c r="E91" s="48"/>
    </row>
    <row r="92" spans="1:5" ht="18" x14ac:dyDescent="0.25">
      <c r="A92" s="20" t="str">
        <f>VLOOKUP(B92,'[1]LISTADO ATM'!$A$2:$C$822,3,0)</f>
        <v>ESTE</v>
      </c>
      <c r="B92" s="33">
        <v>630</v>
      </c>
      <c r="C92" s="20" t="str">
        <f>VLOOKUP(B92,'[1]LISTADO ATM'!$A$2:$B$822,2,0)</f>
        <v xml:space="preserve">ATM Oficina Plaza Zaglul (SPM) </v>
      </c>
      <c r="D92" s="47" t="s">
        <v>22</v>
      </c>
      <c r="E92" s="48"/>
    </row>
    <row r="93" spans="1:5" ht="18" x14ac:dyDescent="0.25">
      <c r="A93" s="20" t="str">
        <f>VLOOKUP(B93,'[1]LISTADO ATM'!$A$2:$C$822,3,0)</f>
        <v>DISTRITO NACIONAL</v>
      </c>
      <c r="B93" s="33">
        <v>983</v>
      </c>
      <c r="C93" s="20" t="str">
        <f>VLOOKUP(B93,'[1]LISTADO ATM'!$A$2:$B$822,2,0)</f>
        <v xml:space="preserve">ATM Bravo República de Colombia </v>
      </c>
      <c r="D93" s="47" t="s">
        <v>22</v>
      </c>
      <c r="E93" s="48"/>
    </row>
    <row r="94" spans="1:5" ht="18" x14ac:dyDescent="0.25">
      <c r="A94" s="20" t="str">
        <f>VLOOKUP(B94,'[1]LISTADO ATM'!$A$2:$C$822,3,0)</f>
        <v>DISTRITO NACIONAL</v>
      </c>
      <c r="B94" s="33">
        <v>957</v>
      </c>
      <c r="C94" s="20" t="str">
        <f>VLOOKUP(B94,'[1]LISTADO ATM'!$A$2:$B$822,2,0)</f>
        <v xml:space="preserve">ATM Oficina Venezuela </v>
      </c>
      <c r="D94" s="47" t="s">
        <v>22</v>
      </c>
      <c r="E94" s="48"/>
    </row>
    <row r="95" spans="1:5" ht="18.75" thickBot="1" x14ac:dyDescent="0.3">
      <c r="A95" s="20" t="str">
        <f>VLOOKUP(B95,'[1]LISTADO ATM'!$A$2:$C$822,3,0)</f>
        <v>NORTE</v>
      </c>
      <c r="B95" s="33">
        <v>888</v>
      </c>
      <c r="C95" s="20" t="str">
        <f>VLOOKUP(B95,'[1]LISTADO ATM'!$A$2:$B$822,2,0)</f>
        <v>ATM Oficina galeria 56 II (SFM)</v>
      </c>
      <c r="D95" s="47" t="s">
        <v>27</v>
      </c>
      <c r="E95" s="48"/>
    </row>
    <row r="96" spans="1:5" ht="18.75" thickBot="1" x14ac:dyDescent="0.3">
      <c r="A96" s="24" t="s">
        <v>11</v>
      </c>
      <c r="B96" s="46">
        <f>COUNT(B83:B95)</f>
        <v>13</v>
      </c>
      <c r="C96" s="43"/>
      <c r="D96" s="21"/>
      <c r="E96" s="22"/>
    </row>
  </sheetData>
  <mergeCells count="25">
    <mergeCell ref="D84:E84"/>
    <mergeCell ref="D85:E85"/>
    <mergeCell ref="A1:E1"/>
    <mergeCell ref="A2:E2"/>
    <mergeCell ref="A7:E7"/>
    <mergeCell ref="C33:E33"/>
    <mergeCell ref="A35:E35"/>
    <mergeCell ref="C40:E40"/>
    <mergeCell ref="A42:E42"/>
    <mergeCell ref="D82:E82"/>
    <mergeCell ref="A81:E81"/>
    <mergeCell ref="D83:E83"/>
    <mergeCell ref="A78:B78"/>
    <mergeCell ref="A68:E68"/>
    <mergeCell ref="A62:E62"/>
    <mergeCell ref="D93:E93"/>
    <mergeCell ref="D94:E94"/>
    <mergeCell ref="D95:E95"/>
    <mergeCell ref="D86:E86"/>
    <mergeCell ref="D92:E92"/>
    <mergeCell ref="D87:E87"/>
    <mergeCell ref="D88:E88"/>
    <mergeCell ref="D89:E89"/>
    <mergeCell ref="D90:E90"/>
    <mergeCell ref="D91:E9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4">
        <v>461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461 696 946 887 427 769 738 793 778 386 904 238 671 979 706 673 385 105 347 416 31 561 342 431 356 684 540 735                                  </v>
      </c>
    </row>
    <row r="3" spans="2:5" ht="18.75" thickBot="1" x14ac:dyDescent="0.3">
      <c r="B3" s="34">
        <v>696</v>
      </c>
      <c r="C3" s="27" t="s">
        <v>17</v>
      </c>
    </row>
    <row r="4" spans="2:5" ht="18.75" thickBot="1" x14ac:dyDescent="0.3">
      <c r="B4" s="34">
        <v>946</v>
      </c>
      <c r="C4" s="27" t="s">
        <v>17</v>
      </c>
    </row>
    <row r="5" spans="2:5" ht="18.75" thickBot="1" x14ac:dyDescent="0.3">
      <c r="B5" s="34">
        <v>887</v>
      </c>
      <c r="C5" s="27" t="s">
        <v>17</v>
      </c>
    </row>
    <row r="6" spans="2:5" ht="18.75" thickBot="1" x14ac:dyDescent="0.3">
      <c r="B6" s="34">
        <v>427</v>
      </c>
      <c r="C6" s="27" t="s">
        <v>17</v>
      </c>
    </row>
    <row r="7" spans="2:5" ht="18.75" thickBot="1" x14ac:dyDescent="0.3">
      <c r="B7" s="34">
        <v>769</v>
      </c>
      <c r="C7" s="27" t="s">
        <v>17</v>
      </c>
    </row>
    <row r="8" spans="2:5" ht="18.75" thickBot="1" x14ac:dyDescent="0.3">
      <c r="B8" s="34">
        <v>738</v>
      </c>
      <c r="C8" s="27" t="s">
        <v>17</v>
      </c>
    </row>
    <row r="9" spans="2:5" ht="18.75" thickBot="1" x14ac:dyDescent="0.3">
      <c r="B9" s="34">
        <v>793</v>
      </c>
      <c r="C9" s="27" t="s">
        <v>17</v>
      </c>
    </row>
    <row r="10" spans="2:5" ht="18.75" thickBot="1" x14ac:dyDescent="0.3">
      <c r="B10" s="34">
        <v>778</v>
      </c>
      <c r="C10" s="27" t="s">
        <v>17</v>
      </c>
    </row>
    <row r="11" spans="2:5" ht="18.75" thickBot="1" x14ac:dyDescent="0.3">
      <c r="B11" s="34">
        <v>386</v>
      </c>
      <c r="C11" s="27" t="s">
        <v>17</v>
      </c>
    </row>
    <row r="12" spans="2:5" ht="18.75" thickBot="1" x14ac:dyDescent="0.3">
      <c r="B12" s="34">
        <v>904</v>
      </c>
      <c r="C12" s="27" t="s">
        <v>17</v>
      </c>
    </row>
    <row r="13" spans="2:5" ht="18.75" thickBot="1" x14ac:dyDescent="0.3">
      <c r="B13" s="34">
        <v>238</v>
      </c>
      <c r="C13" s="27" t="s">
        <v>17</v>
      </c>
    </row>
    <row r="14" spans="2:5" ht="18.75" thickBot="1" x14ac:dyDescent="0.3">
      <c r="B14" s="34">
        <v>671</v>
      </c>
      <c r="C14" s="27" t="s">
        <v>17</v>
      </c>
    </row>
    <row r="15" spans="2:5" ht="18.75" thickBot="1" x14ac:dyDescent="0.3">
      <c r="B15" s="34">
        <v>979</v>
      </c>
      <c r="C15" s="27" t="s">
        <v>17</v>
      </c>
    </row>
    <row r="16" spans="2:5" ht="18.75" thickBot="1" x14ac:dyDescent="0.3">
      <c r="B16" s="34">
        <v>706</v>
      </c>
      <c r="C16" s="27" t="s">
        <v>17</v>
      </c>
    </row>
    <row r="17" spans="2:3" ht="18.75" thickBot="1" x14ac:dyDescent="0.3">
      <c r="B17" s="34">
        <v>673</v>
      </c>
      <c r="C17" s="27" t="s">
        <v>17</v>
      </c>
    </row>
    <row r="18" spans="2:3" ht="18.75" thickBot="1" x14ac:dyDescent="0.3">
      <c r="B18" s="34">
        <v>385</v>
      </c>
      <c r="C18" s="27" t="s">
        <v>17</v>
      </c>
    </row>
    <row r="19" spans="2:3" ht="18.75" thickBot="1" x14ac:dyDescent="0.3">
      <c r="B19" s="34">
        <v>105</v>
      </c>
      <c r="C19" s="27" t="s">
        <v>17</v>
      </c>
    </row>
    <row r="20" spans="2:3" ht="18.75" thickBot="1" x14ac:dyDescent="0.3">
      <c r="B20" s="34">
        <v>347</v>
      </c>
      <c r="C20" s="27" t="s">
        <v>17</v>
      </c>
    </row>
    <row r="21" spans="2:3" ht="18.75" thickBot="1" x14ac:dyDescent="0.3">
      <c r="B21" s="34">
        <v>416</v>
      </c>
      <c r="C21" s="27" t="s">
        <v>17</v>
      </c>
    </row>
    <row r="22" spans="2:3" ht="18.75" thickBot="1" x14ac:dyDescent="0.3">
      <c r="B22" s="34">
        <v>31</v>
      </c>
      <c r="C22" s="27" t="s">
        <v>17</v>
      </c>
    </row>
    <row r="23" spans="2:3" ht="18.75" thickBot="1" x14ac:dyDescent="0.3">
      <c r="B23" s="34">
        <v>561</v>
      </c>
      <c r="C23" s="27" t="s">
        <v>17</v>
      </c>
    </row>
    <row r="24" spans="2:3" ht="18.75" thickBot="1" x14ac:dyDescent="0.3">
      <c r="B24" s="34">
        <v>342</v>
      </c>
      <c r="C24" s="27" t="s">
        <v>17</v>
      </c>
    </row>
    <row r="25" spans="2:3" ht="18.75" thickBot="1" x14ac:dyDescent="0.3">
      <c r="B25" s="34">
        <v>431</v>
      </c>
      <c r="C25" s="27" t="s">
        <v>17</v>
      </c>
    </row>
    <row r="26" spans="2:3" ht="18.75" thickBot="1" x14ac:dyDescent="0.3">
      <c r="B26" s="34">
        <v>356</v>
      </c>
      <c r="C26" s="27" t="s">
        <v>17</v>
      </c>
    </row>
    <row r="27" spans="2:3" ht="18.75" thickBot="1" x14ac:dyDescent="0.3">
      <c r="B27" s="34">
        <v>684</v>
      </c>
      <c r="C27" s="27" t="s">
        <v>17</v>
      </c>
    </row>
    <row r="28" spans="2:3" ht="18.75" thickBot="1" x14ac:dyDescent="0.3">
      <c r="B28" s="34">
        <v>540</v>
      </c>
      <c r="C28" s="27" t="s">
        <v>17</v>
      </c>
    </row>
    <row r="29" spans="2:3" ht="18.75" thickBot="1" x14ac:dyDescent="0.3">
      <c r="B29" s="34">
        <v>735</v>
      </c>
      <c r="C29" s="27" t="s">
        <v>17</v>
      </c>
    </row>
    <row r="30" spans="2:3" ht="18.75" thickBot="1" x14ac:dyDescent="0.3">
      <c r="B30" s="34">
        <v>407</v>
      </c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18" priority="2282"/>
  </conditionalFormatting>
  <conditionalFormatting sqref="B43:B68">
    <cfRule type="duplicateValues" dxfId="17" priority="2280"/>
  </conditionalFormatting>
  <conditionalFormatting sqref="B31:B42">
    <cfRule type="duplicateValues" dxfId="16" priority="140"/>
  </conditionalFormatting>
  <conditionalFormatting sqref="B31:B42">
    <cfRule type="duplicateValues" dxfId="15" priority="166"/>
  </conditionalFormatting>
  <conditionalFormatting sqref="B31:B42">
    <cfRule type="duplicateValues" dxfId="14" priority="167"/>
    <cfRule type="duplicateValues" dxfId="13" priority="168"/>
  </conditionalFormatting>
  <conditionalFormatting sqref="B2:B30">
    <cfRule type="duplicateValues" dxfId="12" priority="3"/>
  </conditionalFormatting>
  <conditionalFormatting sqref="B2:B30">
    <cfRule type="duplicateValues" dxfId="11" priority="1"/>
    <cfRule type="duplicateValues" dxfId="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2021-07-17T21:17:53Z</dcterms:modified>
</cp:coreProperties>
</file>