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9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Efectivo!$A$93:$E$93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  <c r="B69" i="1" l="1"/>
  <c r="B122" i="1"/>
  <c r="B90" i="1" l="1"/>
  <c r="C61" i="1" l="1"/>
  <c r="C62" i="1"/>
  <c r="C63" i="1"/>
  <c r="C64" i="1"/>
  <c r="C65" i="1"/>
  <c r="C66" i="1"/>
  <c r="C67" i="1"/>
  <c r="C68" i="1"/>
  <c r="A68" i="1"/>
  <c r="A60" i="1"/>
  <c r="A61" i="1"/>
  <c r="A62" i="1"/>
  <c r="A63" i="1"/>
  <c r="A64" i="1"/>
  <c r="A65" i="1"/>
  <c r="A66" i="1"/>
  <c r="A67" i="1"/>
  <c r="C89" i="1"/>
  <c r="A89" i="1"/>
  <c r="C118" i="1"/>
  <c r="C119" i="1"/>
  <c r="C120" i="1"/>
  <c r="C121" i="1"/>
  <c r="A118" i="1"/>
  <c r="A119" i="1"/>
  <c r="A120" i="1"/>
  <c r="A121" i="1"/>
  <c r="C100" i="1"/>
  <c r="C101" i="1"/>
  <c r="A100" i="1"/>
  <c r="A101" i="1"/>
  <c r="C14" i="1" l="1"/>
  <c r="A94" i="1"/>
  <c r="C94" i="1"/>
  <c r="B15" i="1"/>
  <c r="C60" i="1"/>
  <c r="C55" i="1" l="1"/>
  <c r="C56" i="1"/>
  <c r="C57" i="1"/>
  <c r="C58" i="1"/>
  <c r="C59" i="1"/>
  <c r="A55" i="1"/>
  <c r="A56" i="1"/>
  <c r="A57" i="1"/>
  <c r="A58" i="1"/>
  <c r="A59" i="1"/>
  <c r="C52" i="1"/>
  <c r="B10" i="1"/>
  <c r="C116" i="1"/>
  <c r="C117" i="1"/>
  <c r="A116" i="1"/>
  <c r="A117" i="1"/>
  <c r="A80" i="1" l="1"/>
  <c r="C80" i="1"/>
  <c r="A81" i="1"/>
  <c r="C81" i="1"/>
  <c r="A82" i="1"/>
  <c r="C82" i="1"/>
  <c r="A83" i="1"/>
  <c r="C83" i="1"/>
  <c r="A84" i="1"/>
  <c r="C84" i="1"/>
  <c r="A86" i="1"/>
  <c r="C86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A53" i="1"/>
  <c r="C53" i="1"/>
  <c r="A54" i="1"/>
  <c r="C54" i="1"/>
  <c r="A9" i="1" l="1"/>
  <c r="C39" i="1" l="1"/>
  <c r="C40" i="1"/>
  <c r="C41" i="1"/>
  <c r="C42" i="1"/>
  <c r="A39" i="1"/>
  <c r="A40" i="1"/>
  <c r="A41" i="1"/>
  <c r="A42" i="1"/>
  <c r="C76" i="1"/>
  <c r="C77" i="1"/>
  <c r="C78" i="1"/>
  <c r="C79" i="1"/>
  <c r="C87" i="1"/>
  <c r="A85" i="1"/>
  <c r="A76" i="1"/>
  <c r="A77" i="1"/>
  <c r="A78" i="1"/>
  <c r="A79" i="1"/>
  <c r="A87" i="1"/>
  <c r="C113" i="1" l="1"/>
  <c r="A113" i="1"/>
  <c r="C95" i="1"/>
  <c r="A95" i="1"/>
  <c r="C75" i="1"/>
  <c r="C85" i="1"/>
  <c r="C88" i="1"/>
  <c r="A75" i="1"/>
  <c r="A88" i="1"/>
  <c r="C33" i="1"/>
  <c r="C34" i="1"/>
  <c r="C35" i="1"/>
  <c r="C36" i="1"/>
  <c r="C37" i="1"/>
  <c r="C38" i="1"/>
  <c r="C43" i="1"/>
  <c r="A43" i="1"/>
  <c r="A33" i="1"/>
  <c r="A34" i="1"/>
  <c r="A35" i="1"/>
  <c r="A36" i="1"/>
  <c r="A37" i="1"/>
  <c r="A38" i="1"/>
  <c r="C99" i="1" l="1"/>
  <c r="A99" i="1"/>
  <c r="C98" i="1"/>
  <c r="A98" i="1"/>
  <c r="C31" i="1"/>
  <c r="C32" i="1"/>
  <c r="A31" i="1"/>
  <c r="A32" i="1"/>
  <c r="A14" i="1"/>
  <c r="C112" i="1"/>
  <c r="C97" i="1"/>
  <c r="C9" i="1"/>
  <c r="A115" i="1" l="1"/>
  <c r="A114" i="1"/>
  <c r="C115" i="1"/>
  <c r="C114" i="1"/>
  <c r="A26" i="1"/>
  <c r="A27" i="1"/>
  <c r="A28" i="1"/>
  <c r="C26" i="1"/>
  <c r="C27" i="1"/>
  <c r="C28" i="1"/>
  <c r="A25" i="1"/>
  <c r="A29" i="1"/>
  <c r="C25" i="1"/>
  <c r="C29" i="1"/>
  <c r="A24" i="1"/>
  <c r="C24" i="1"/>
  <c r="A30" i="1"/>
  <c r="C30" i="1"/>
  <c r="A22" i="1"/>
  <c r="A23" i="1"/>
  <c r="C23" i="1"/>
  <c r="C22" i="1"/>
  <c r="A97" i="1" l="1"/>
  <c r="C111" i="1"/>
  <c r="A111" i="1"/>
  <c r="A112" i="1"/>
  <c r="C20" i="1" l="1"/>
  <c r="A20" i="1"/>
  <c r="E2" i="3" l="1"/>
  <c r="C110" i="1" l="1"/>
  <c r="A110" i="1"/>
  <c r="C96" i="1"/>
  <c r="C73" i="1"/>
  <c r="A73" i="1"/>
  <c r="C19" i="1"/>
  <c r="A19" i="1"/>
  <c r="C74" i="1"/>
  <c r="A74" i="1"/>
  <c r="A96" i="1" l="1"/>
  <c r="C21" i="1" l="1"/>
  <c r="A21" i="1"/>
  <c r="A109" i="1" l="1"/>
  <c r="C109" i="1"/>
  <c r="A105" i="1" l="1"/>
</calcChain>
</file>

<file path=xl/sharedStrings.xml><?xml version="1.0" encoding="utf-8"?>
<sst xmlns="http://schemas.openxmlformats.org/spreadsheetml/2006/main" count="1023" uniqueCount="26">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</sst>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46" zoomScale="85" zoomScaleNormal="85" workbookViewId="0">
      <selection activeCell="G100" sqref="G100"/>
    </sheetView>
  </sheetViews>
  <sheetFormatPr baseColWidth="10"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44395.708333333336</v>
      </c>
      <c r="C4" s="1"/>
      <c r="D4" s="1"/>
      <c r="E4" s="9"/>
    </row>
    <row r="5" spans="1:5" ht="18.75" thickBot="1" x14ac:dyDescent="0.3">
      <c r="A5" s="7" t="s">
        <v>3</v>
      </c>
      <c r="B5" s="32">
        <v>44396.25</v>
      </c>
      <c r="C5" s="44"/>
      <c r="D5" s="1"/>
      <c r="E5" s="9"/>
    </row>
    <row r="6" spans="1:5" ht="18" x14ac:dyDescent="0.25">
      <c r="B6" s="36"/>
      <c r="C6" s="1"/>
      <c r="D6" s="1"/>
      <c r="E6" s="11"/>
    </row>
    <row r="7" spans="1:5" ht="18" customHeight="1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thickBot="1" x14ac:dyDescent="0.3">
      <c r="A9" s="20" t="e">
        <f>VLOOKUP(B9,'[1]LISTADO ATM'!$A$2:$C$822,3,0)</f>
        <v>#N/A</v>
      </c>
      <c r="B9" s="34"/>
      <c r="C9" s="41" t="e">
        <f>VLOOKUP(B9,'[1]LISTADO ATM'!$A$2:$B$822,2,0)</f>
        <v>#N/A</v>
      </c>
      <c r="D9" s="45" t="s">
        <v>20</v>
      </c>
      <c r="E9" s="23"/>
    </row>
    <row r="10" spans="1:5" ht="18.75" thickBot="1" x14ac:dyDescent="0.3">
      <c r="A10" s="3" t="s">
        <v>11</v>
      </c>
      <c r="B10" s="47">
        <f>COUNT(B9:B9)</f>
        <v>0</v>
      </c>
      <c r="C10" s="59"/>
      <c r="D10" s="60"/>
      <c r="E10" s="61"/>
    </row>
    <row r="11" spans="1:5" x14ac:dyDescent="0.25">
      <c r="B11" s="37"/>
      <c r="E11" s="5"/>
    </row>
    <row r="12" spans="1:5" ht="18" x14ac:dyDescent="0.25">
      <c r="A12" s="56" t="s">
        <v>16</v>
      </c>
      <c r="B12" s="57"/>
      <c r="C12" s="57"/>
      <c r="D12" s="57"/>
      <c r="E12" s="58"/>
    </row>
    <row r="13" spans="1:5" ht="18" x14ac:dyDescent="0.25">
      <c r="A13" s="2" t="s">
        <v>5</v>
      </c>
      <c r="B13" s="10" t="s">
        <v>6</v>
      </c>
      <c r="C13" s="2" t="s">
        <v>7</v>
      </c>
      <c r="D13" s="2" t="s">
        <v>8</v>
      </c>
      <c r="E13" s="10" t="s">
        <v>9</v>
      </c>
    </row>
    <row r="14" spans="1:5" ht="18.75" thickBot="1" x14ac:dyDescent="0.3">
      <c r="A14" s="17" t="e">
        <f>VLOOKUP(B14,'[1]LISTADO ATM'!$A$2:$C$822,3,0)</f>
        <v>#N/A</v>
      </c>
      <c r="B14" s="33"/>
      <c r="C14" s="23" t="e">
        <f>VLOOKUP(B14,'[1]LISTADO ATM'!$A$2:$B$822,2,0)</f>
        <v>#N/A</v>
      </c>
      <c r="D14" s="14" t="s">
        <v>19</v>
      </c>
      <c r="E14" s="25"/>
    </row>
    <row r="15" spans="1:5" ht="18" customHeight="1" thickBot="1" x14ac:dyDescent="0.3">
      <c r="A15" s="3" t="s">
        <v>11</v>
      </c>
      <c r="B15" s="47">
        <f>COUNT(B14:B14)</f>
        <v>0</v>
      </c>
      <c r="C15" s="59"/>
      <c r="D15" s="60"/>
      <c r="E15" s="61"/>
    </row>
    <row r="16" spans="1:5" ht="15.75" thickBot="1" x14ac:dyDescent="0.3">
      <c r="B16" s="37"/>
      <c r="E16" s="5"/>
    </row>
    <row r="17" spans="1:5" ht="18.75" thickBot="1" x14ac:dyDescent="0.3">
      <c r="A17" s="62" t="s">
        <v>14</v>
      </c>
      <c r="B17" s="63"/>
      <c r="C17" s="63"/>
      <c r="D17" s="63"/>
      <c r="E17" s="64"/>
    </row>
    <row r="18" spans="1:5" ht="18" x14ac:dyDescent="0.25">
      <c r="A18" s="2" t="s">
        <v>5</v>
      </c>
      <c r="B18" s="10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40" t="str">
        <f>VLOOKUP(B19,'[1]LISTADO ATM'!$A$2:$C$822,3,0)</f>
        <v>DISTRITO NACIONAL</v>
      </c>
      <c r="B19" s="34">
        <v>946</v>
      </c>
      <c r="C19" s="41" t="str">
        <f>VLOOKUP(B19,'[1]LISTADO ATM'!$A$2:$B$822,2,0)</f>
        <v xml:space="preserve">ATM Oficina Núñez de Cáceres I </v>
      </c>
      <c r="D19" s="42" t="s">
        <v>10</v>
      </c>
      <c r="E19" s="23">
        <v>3335957041</v>
      </c>
    </row>
    <row r="20" spans="1:5" ht="18" customHeight="1" x14ac:dyDescent="0.25">
      <c r="A20" s="20" t="str">
        <f>VLOOKUP(B20,'[1]LISTADO ATM'!$A$2:$C$822,3,0)</f>
        <v>DISTRITO NACIONAL</v>
      </c>
      <c r="B20" s="34">
        <v>738</v>
      </c>
      <c r="C20" s="23" t="str">
        <f>VLOOKUP(B20,'[1]LISTADO ATM'!$A$2:$B$822,2,0)</f>
        <v xml:space="preserve">ATM Zona Franca Los Alcarrizos </v>
      </c>
      <c r="D20" s="13" t="s">
        <v>10</v>
      </c>
      <c r="E20" s="23">
        <v>3335956853</v>
      </c>
    </row>
    <row r="21" spans="1:5" ht="18" customHeight="1" x14ac:dyDescent="0.25">
      <c r="A21" s="40" t="str">
        <f>VLOOKUP(B21,'[1]LISTADO ATM'!$A$2:$C$822,3,0)</f>
        <v>ESTE</v>
      </c>
      <c r="B21" s="34">
        <v>386</v>
      </c>
      <c r="C21" s="41" t="str">
        <f>VLOOKUP(B21,'[1]LISTADO ATM'!$A$2:$B$822,2,0)</f>
        <v xml:space="preserve">ATM Plaza Verón II </v>
      </c>
      <c r="D21" s="42" t="s">
        <v>10</v>
      </c>
      <c r="E21" s="23">
        <v>3335957663</v>
      </c>
    </row>
    <row r="22" spans="1:5" ht="18" customHeight="1" x14ac:dyDescent="0.25">
      <c r="A22" s="40" t="str">
        <f>VLOOKUP(B22,'[1]LISTADO ATM'!$A$2:$C$822,3,0)</f>
        <v>DISTRITO NACIONAL</v>
      </c>
      <c r="B22" s="34">
        <v>671</v>
      </c>
      <c r="C22" s="41" t="str">
        <f>VLOOKUP(B22,'[1]LISTADO ATM'!$A$2:$B$822,2,0)</f>
        <v>ATM Ayuntamiento Sto. Dgo. Norte</v>
      </c>
      <c r="D22" s="42" t="s">
        <v>10</v>
      </c>
      <c r="E22" s="23">
        <v>3335957771</v>
      </c>
    </row>
    <row r="23" spans="1:5" ht="18" customHeight="1" x14ac:dyDescent="0.25">
      <c r="A23" s="40" t="str">
        <f>VLOOKUP(B23,'[1]LISTADO ATM'!$A$2:$C$822,3,0)</f>
        <v>ESTE</v>
      </c>
      <c r="B23" s="34">
        <v>673</v>
      </c>
      <c r="C23" s="41" t="str">
        <f>VLOOKUP(B23,'[1]LISTADO ATM'!$A$2:$B$822,2,0)</f>
        <v>ATM Clínica Dr. Cruz Jiminián</v>
      </c>
      <c r="D23" s="42" t="s">
        <v>10</v>
      </c>
      <c r="E23" s="23">
        <v>3335957797</v>
      </c>
    </row>
    <row r="24" spans="1:5" ht="18" customHeight="1" x14ac:dyDescent="0.25">
      <c r="A24" s="40" t="str">
        <f>VLOOKUP(B24,'[1]LISTADO ATM'!$A$2:$C$822,3,0)</f>
        <v>ESTE</v>
      </c>
      <c r="B24" s="34">
        <v>385</v>
      </c>
      <c r="C24" s="41" t="str">
        <f>VLOOKUP(B24,'[1]LISTADO ATM'!$A$2:$B$822,2,0)</f>
        <v xml:space="preserve">ATM Plaza Verón I </v>
      </c>
      <c r="D24" s="42" t="s">
        <v>10</v>
      </c>
      <c r="E24" s="23">
        <v>3335957821</v>
      </c>
    </row>
    <row r="25" spans="1:5" ht="18" customHeight="1" x14ac:dyDescent="0.25">
      <c r="A25" s="40" t="str">
        <f>VLOOKUP(B25,'[1]LISTADO ATM'!$A$2:$C$822,3,0)</f>
        <v>DISTRITO NACIONAL</v>
      </c>
      <c r="B25" s="34">
        <v>347</v>
      </c>
      <c r="C25" s="41" t="str">
        <f>VLOOKUP(B25,'[1]LISTADO ATM'!$A$2:$B$822,2,0)</f>
        <v>ATM Patio de Colombia</v>
      </c>
      <c r="D25" s="42" t="s">
        <v>10</v>
      </c>
      <c r="E25" s="23">
        <v>3335957921</v>
      </c>
    </row>
    <row r="26" spans="1:5" ht="18" customHeight="1" x14ac:dyDescent="0.25">
      <c r="A26" s="40" t="str">
        <f>VLOOKUP(B26,'[1]LISTADO ATM'!$A$2:$C$822,3,0)</f>
        <v>SUR</v>
      </c>
      <c r="B26" s="34">
        <v>342</v>
      </c>
      <c r="C26" s="41" t="str">
        <f>VLOOKUP(B26,'[1]LISTADO ATM'!$A$2:$B$822,2,0)</f>
        <v>ATM Oficina Obras Públicas Azua</v>
      </c>
      <c r="D26" s="42" t="s">
        <v>10</v>
      </c>
      <c r="E26" s="23">
        <v>3335957980</v>
      </c>
    </row>
    <row r="27" spans="1:5" ht="18" customHeight="1" x14ac:dyDescent="0.25">
      <c r="A27" s="40" t="str">
        <f>VLOOKUP(B27,'[1]LISTADO ATM'!$A$2:$C$822,3,0)</f>
        <v>SUR</v>
      </c>
      <c r="B27" s="34">
        <v>356</v>
      </c>
      <c r="C27" s="41" t="str">
        <f>VLOOKUP(B27,'[1]LISTADO ATM'!$A$2:$B$822,2,0)</f>
        <v xml:space="preserve">ATM Estación Sigma (San Cristóbal) </v>
      </c>
      <c r="D27" s="42" t="s">
        <v>10</v>
      </c>
      <c r="E27" s="23">
        <v>3335957985</v>
      </c>
    </row>
    <row r="28" spans="1:5" ht="18" customHeight="1" x14ac:dyDescent="0.25">
      <c r="A28" s="40" t="str">
        <f>VLOOKUP(B28,'[1]LISTADO ATM'!$A$2:$C$822,3,0)</f>
        <v>DISTRITO NACIONAL</v>
      </c>
      <c r="B28" s="34">
        <v>684</v>
      </c>
      <c r="C28" s="41" t="str">
        <f>VLOOKUP(B28,'[1]LISTADO ATM'!$A$2:$B$822,2,0)</f>
        <v>ATM Estación Texaco Prolongación 27 Febrero</v>
      </c>
      <c r="D28" s="42" t="s">
        <v>10</v>
      </c>
      <c r="E28" s="23">
        <v>3335957979</v>
      </c>
    </row>
    <row r="29" spans="1:5" ht="18" customHeight="1" x14ac:dyDescent="0.25">
      <c r="A29" s="40" t="str">
        <f>VLOOKUP(B29,'[1]LISTADO ATM'!$A$2:$C$822,3,0)</f>
        <v>DISTRITO NACIONAL</v>
      </c>
      <c r="B29" s="34">
        <v>540</v>
      </c>
      <c r="C29" s="41" t="str">
        <f>VLOOKUP(B29,'[1]LISTADO ATM'!$A$2:$B$822,2,0)</f>
        <v xml:space="preserve">ATM Autoservicio Sambil I </v>
      </c>
      <c r="D29" s="42" t="s">
        <v>10</v>
      </c>
      <c r="E29" s="23">
        <v>3335957857</v>
      </c>
    </row>
    <row r="30" spans="1:5" ht="18" customHeight="1" x14ac:dyDescent="0.25">
      <c r="A30" s="40" t="str">
        <f>VLOOKUP(B30,'[1]LISTADO ATM'!$A$2:$C$822,3,0)</f>
        <v>DISTRITO NACIONAL</v>
      </c>
      <c r="B30" s="34">
        <v>735</v>
      </c>
      <c r="C30" s="41" t="str">
        <f>VLOOKUP(B30,'[1]LISTADO ATM'!$A$2:$B$822,2,0)</f>
        <v xml:space="preserve">ATM Oficina Independencia II  </v>
      </c>
      <c r="D30" s="42" t="s">
        <v>10</v>
      </c>
      <c r="E30" s="23">
        <v>3335957800</v>
      </c>
    </row>
    <row r="31" spans="1:5" ht="18" customHeight="1" x14ac:dyDescent="0.25">
      <c r="A31" s="40" t="str">
        <f>VLOOKUP(B31,'[1]LISTADO ATM'!$A$2:$C$822,3,0)</f>
        <v>DISTRITO NACIONAL</v>
      </c>
      <c r="B31" s="34">
        <v>889</v>
      </c>
      <c r="C31" s="41" t="str">
        <f>VLOOKUP(B31,'[1]LISTADO ATM'!$A$2:$B$822,2,0)</f>
        <v>ATM Oficina Plaza Lama Máximo Gómez II</v>
      </c>
      <c r="D31" s="42" t="s">
        <v>10</v>
      </c>
      <c r="E31" s="23">
        <v>3335958009</v>
      </c>
    </row>
    <row r="32" spans="1:5" ht="18" customHeight="1" x14ac:dyDescent="0.25">
      <c r="A32" s="40" t="str">
        <f>VLOOKUP(B32,'[1]LISTADO ATM'!$A$2:$C$822,3,0)</f>
        <v>ESTE</v>
      </c>
      <c r="B32" s="34">
        <v>158</v>
      </c>
      <c r="C32" s="41" t="str">
        <f>VLOOKUP(B32,'[1]LISTADO ATM'!$A$2:$B$822,2,0)</f>
        <v xml:space="preserve">ATM Oficina Romana Norte </v>
      </c>
      <c r="D32" s="42" t="s">
        <v>10</v>
      </c>
      <c r="E32" s="23">
        <v>3335958012</v>
      </c>
    </row>
    <row r="33" spans="1:5" ht="18" customHeight="1" x14ac:dyDescent="0.25">
      <c r="A33" s="40" t="str">
        <f>VLOOKUP(B33,'[1]LISTADO ATM'!$A$2:$C$822,3,0)</f>
        <v>NORTE</v>
      </c>
      <c r="B33" s="34">
        <v>903</v>
      </c>
      <c r="C33" s="41" t="str">
        <f>VLOOKUP(B33,'[1]LISTADO ATM'!$A$2:$B$822,2,0)</f>
        <v xml:space="preserve">ATM Oficina La Vega Real I </v>
      </c>
      <c r="D33" s="42" t="s">
        <v>10</v>
      </c>
      <c r="E33" s="23">
        <v>3335958017</v>
      </c>
    </row>
    <row r="34" spans="1:5" ht="18" customHeight="1" x14ac:dyDescent="0.25">
      <c r="A34" s="40" t="str">
        <f>VLOOKUP(B34,'[1]LISTADO ATM'!$A$2:$C$822,3,0)</f>
        <v>NORTE</v>
      </c>
      <c r="B34" s="34">
        <v>633</v>
      </c>
      <c r="C34" s="41" t="str">
        <f>VLOOKUP(B34,'[1]LISTADO ATM'!$A$2:$B$822,2,0)</f>
        <v xml:space="preserve">ATM Autobanco Las Colinas </v>
      </c>
      <c r="D34" s="42" t="s">
        <v>10</v>
      </c>
      <c r="E34" s="46">
        <v>3335958130</v>
      </c>
    </row>
    <row r="35" spans="1:5" ht="18" customHeight="1" x14ac:dyDescent="0.25">
      <c r="A35" s="40" t="str">
        <f>VLOOKUP(B35,'[1]LISTADO ATM'!$A$2:$C$822,3,0)</f>
        <v>SUR</v>
      </c>
      <c r="B35" s="34">
        <v>615</v>
      </c>
      <c r="C35" s="41" t="str">
        <f>VLOOKUP(B35,'[1]LISTADO ATM'!$A$2:$B$822,2,0)</f>
        <v xml:space="preserve">ATM Estación Sunix Cabral (Barahona) </v>
      </c>
      <c r="D35" s="42" t="s">
        <v>10</v>
      </c>
      <c r="E35" s="46">
        <v>3335958079</v>
      </c>
    </row>
    <row r="36" spans="1:5" ht="18" customHeight="1" x14ac:dyDescent="0.25">
      <c r="A36" s="40" t="str">
        <f>VLOOKUP(B36,'[1]LISTADO ATM'!$A$2:$C$822,3,0)</f>
        <v>SUR</v>
      </c>
      <c r="B36" s="34">
        <v>881</v>
      </c>
      <c r="C36" s="41" t="str">
        <f>VLOOKUP(B36,'[1]LISTADO ATM'!$A$2:$B$822,2,0)</f>
        <v xml:space="preserve">ATM UNP Yaguate (San Cristóbal) </v>
      </c>
      <c r="D36" s="42" t="s">
        <v>10</v>
      </c>
      <c r="E36" s="46">
        <v>3335958078</v>
      </c>
    </row>
    <row r="37" spans="1:5" ht="18" customHeight="1" x14ac:dyDescent="0.25">
      <c r="A37" s="40" t="str">
        <f>VLOOKUP(B37,'[1]LISTADO ATM'!$A$2:$C$822,3,0)</f>
        <v>DISTRITO NACIONAL</v>
      </c>
      <c r="B37" s="34">
        <v>629</v>
      </c>
      <c r="C37" s="41" t="str">
        <f>VLOOKUP(B37,'[1]LISTADO ATM'!$A$2:$B$822,2,0)</f>
        <v xml:space="preserve">ATM Oficina Americana Independencia I </v>
      </c>
      <c r="D37" s="42" t="s">
        <v>10</v>
      </c>
      <c r="E37" s="46">
        <v>3335958077</v>
      </c>
    </row>
    <row r="38" spans="1:5" ht="18" customHeight="1" x14ac:dyDescent="0.25">
      <c r="A38" s="40" t="str">
        <f>VLOOKUP(B38,'[1]LISTADO ATM'!$A$2:$C$822,3,0)</f>
        <v>DISTRITO NACIONAL</v>
      </c>
      <c r="B38" s="34">
        <v>957</v>
      </c>
      <c r="C38" s="41" t="str">
        <f>VLOOKUP(B38,'[1]LISTADO ATM'!$A$2:$B$822,2,0)</f>
        <v xml:space="preserve">ATM Oficina Venezuela </v>
      </c>
      <c r="D38" s="42" t="s">
        <v>10</v>
      </c>
      <c r="E38" s="46">
        <v>3335958075</v>
      </c>
    </row>
    <row r="39" spans="1:5" ht="18" customHeight="1" x14ac:dyDescent="0.25">
      <c r="A39" s="40" t="str">
        <f>VLOOKUP(B39,'[1]LISTADO ATM'!$A$2:$C$822,3,0)</f>
        <v>NORTE</v>
      </c>
      <c r="B39" s="34">
        <v>171</v>
      </c>
      <c r="C39" s="41" t="str">
        <f>VLOOKUP(B39,'[1]LISTADO ATM'!$A$2:$B$822,2,0)</f>
        <v xml:space="preserve">ATM Oficina Moca </v>
      </c>
      <c r="D39" s="42" t="s">
        <v>10</v>
      </c>
      <c r="E39" s="46">
        <v>3335958074</v>
      </c>
    </row>
    <row r="40" spans="1:5" ht="18" customHeight="1" x14ac:dyDescent="0.25">
      <c r="A40" s="40" t="str">
        <f>VLOOKUP(B40,'[1]LISTADO ATM'!$A$2:$C$822,3,0)</f>
        <v>DISTRITO NACIONAL</v>
      </c>
      <c r="B40" s="34">
        <v>734</v>
      </c>
      <c r="C40" s="41" t="str">
        <f>VLOOKUP(B40,'[1]LISTADO ATM'!$A$2:$B$822,2,0)</f>
        <v xml:space="preserve">ATM Oficina Independencia I </v>
      </c>
      <c r="D40" s="42" t="s">
        <v>10</v>
      </c>
      <c r="E40" s="46">
        <v>3335958082</v>
      </c>
    </row>
    <row r="41" spans="1:5" ht="18" customHeight="1" x14ac:dyDescent="0.25">
      <c r="A41" s="40" t="str">
        <f>VLOOKUP(B41,'[1]LISTADO ATM'!$A$2:$C$822,3,0)</f>
        <v>DISTRITO NACIONAL</v>
      </c>
      <c r="B41" s="34">
        <v>717</v>
      </c>
      <c r="C41" s="41" t="str">
        <f>VLOOKUP(B41,'[1]LISTADO ATM'!$A$2:$B$822,2,0)</f>
        <v xml:space="preserve">ATM Oficina Los Alcarrizos </v>
      </c>
      <c r="D41" s="42" t="s">
        <v>10</v>
      </c>
      <c r="E41" s="46">
        <v>3335958083</v>
      </c>
    </row>
    <row r="42" spans="1:5" ht="18" customHeight="1" x14ac:dyDescent="0.25">
      <c r="A42" s="40" t="str">
        <f>VLOOKUP(B42,'[1]LISTADO ATM'!$A$2:$C$822,3,0)</f>
        <v>NORTE</v>
      </c>
      <c r="B42" s="34">
        <v>136</v>
      </c>
      <c r="C42" s="41" t="str">
        <f>VLOOKUP(B42,'[1]LISTADO ATM'!$A$2:$B$822,2,0)</f>
        <v>ATM S/M Xtra (Santiago)</v>
      </c>
      <c r="D42" s="42" t="s">
        <v>10</v>
      </c>
      <c r="E42" s="46">
        <v>3335958094</v>
      </c>
    </row>
    <row r="43" spans="1:5" ht="18" customHeight="1" x14ac:dyDescent="0.25">
      <c r="A43" s="40" t="str">
        <f>VLOOKUP(B43,'[1]LISTADO ATM'!$A$2:$C$822,3,0)</f>
        <v>ESTE</v>
      </c>
      <c r="B43" s="34">
        <v>268</v>
      </c>
      <c r="C43" s="41" t="str">
        <f>VLOOKUP(B43,'[1]LISTADO ATM'!$A$2:$B$822,2,0)</f>
        <v xml:space="preserve">ATM Autobanco La Altagracia (Higuey) </v>
      </c>
      <c r="D43" s="42" t="s">
        <v>10</v>
      </c>
      <c r="E43" s="46">
        <v>3335958097</v>
      </c>
    </row>
    <row r="44" spans="1:5" ht="18" customHeight="1" x14ac:dyDescent="0.25">
      <c r="A44" s="40" t="str">
        <f>VLOOKUP(B44,'[1]LISTADO ATM'!$A$2:$C$822,3,0)</f>
        <v>NORTE</v>
      </c>
      <c r="B44" s="34">
        <v>52</v>
      </c>
      <c r="C44" s="41" t="str">
        <f>VLOOKUP(B44,'[1]LISTADO ATM'!$A$2:$B$822,2,0)</f>
        <v xml:space="preserve">ATM Oficina Jarabacoa </v>
      </c>
      <c r="D44" s="42" t="s">
        <v>10</v>
      </c>
      <c r="E44" s="46">
        <v>3335958109</v>
      </c>
    </row>
    <row r="45" spans="1:5" ht="18" customHeight="1" x14ac:dyDescent="0.25">
      <c r="A45" s="40" t="str">
        <f>VLOOKUP(B45,'[1]LISTADO ATM'!$A$2:$C$822,3,0)</f>
        <v>DISTRITO NACIONAL</v>
      </c>
      <c r="B45" s="34">
        <v>54</v>
      </c>
      <c r="C45" s="41" t="str">
        <f>VLOOKUP(B45,'[1]LISTADO ATM'!$A$2:$B$822,2,0)</f>
        <v xml:space="preserve">ATM Autoservicio Galería 360 </v>
      </c>
      <c r="D45" s="42" t="s">
        <v>10</v>
      </c>
      <c r="E45" s="46">
        <v>3335958111</v>
      </c>
    </row>
    <row r="46" spans="1:5" ht="18" customHeight="1" x14ac:dyDescent="0.25">
      <c r="A46" s="40" t="str">
        <f>VLOOKUP(B46,'[1]LISTADO ATM'!$A$2:$C$822,3,0)</f>
        <v>DISTRITO NACIONAL</v>
      </c>
      <c r="B46" s="34">
        <v>516</v>
      </c>
      <c r="C46" s="41" t="str">
        <f>VLOOKUP(B46,'[1]LISTADO ATM'!$A$2:$B$822,2,0)</f>
        <v xml:space="preserve">ATM Oficina Gascue </v>
      </c>
      <c r="D46" s="42" t="s">
        <v>10</v>
      </c>
      <c r="E46" s="46">
        <v>3335958113</v>
      </c>
    </row>
    <row r="47" spans="1:5" ht="18" customHeight="1" x14ac:dyDescent="0.25">
      <c r="A47" s="40" t="str">
        <f>VLOOKUP(B47,'[1]LISTADO ATM'!$A$2:$C$822,3,0)</f>
        <v>DISTRITO NACIONAL</v>
      </c>
      <c r="B47" s="34">
        <v>697</v>
      </c>
      <c r="C47" s="41" t="str">
        <f>VLOOKUP(B47,'[1]LISTADO ATM'!$A$2:$B$822,2,0)</f>
        <v>ATM Hipermercado Olé Ciudad Juan Bosch</v>
      </c>
      <c r="D47" s="42" t="s">
        <v>10</v>
      </c>
      <c r="E47" s="46">
        <v>3335958114</v>
      </c>
    </row>
    <row r="48" spans="1:5" ht="18" customHeight="1" x14ac:dyDescent="0.25">
      <c r="A48" s="40" t="str">
        <f>VLOOKUP(B48,'[1]LISTADO ATM'!$A$2:$C$822,3,0)</f>
        <v>SUR</v>
      </c>
      <c r="B48" s="34">
        <v>301</v>
      </c>
      <c r="C48" s="41" t="str">
        <f>VLOOKUP(B48,'[1]LISTADO ATM'!$A$2:$B$822,2,0)</f>
        <v xml:space="preserve">ATM UNP Alfa y Omega (Barahona) </v>
      </c>
      <c r="D48" s="42" t="s">
        <v>10</v>
      </c>
      <c r="E48" s="46">
        <v>3335958124</v>
      </c>
    </row>
    <row r="49" spans="1:5" ht="18" customHeight="1" x14ac:dyDescent="0.25">
      <c r="A49" s="40" t="str">
        <f>VLOOKUP(B49,'[1]LISTADO ATM'!$A$2:$C$822,3,0)</f>
        <v>ESTE</v>
      </c>
      <c r="B49" s="34">
        <v>399</v>
      </c>
      <c r="C49" s="41" t="str">
        <f>VLOOKUP(B49,'[1]LISTADO ATM'!$A$2:$B$822,2,0)</f>
        <v xml:space="preserve">ATM Oficina La Romana II </v>
      </c>
      <c r="D49" s="42" t="s">
        <v>10</v>
      </c>
      <c r="E49" s="46">
        <v>3335958125</v>
      </c>
    </row>
    <row r="50" spans="1:5" ht="18" customHeight="1" x14ac:dyDescent="0.25">
      <c r="A50" s="40" t="str">
        <f>VLOOKUP(B50,'[1]LISTADO ATM'!$A$2:$C$822,3,0)</f>
        <v>DISTRITO NACIONAL</v>
      </c>
      <c r="B50" s="34">
        <v>441</v>
      </c>
      <c r="C50" s="41" t="str">
        <f>VLOOKUP(B50,'[1]LISTADO ATM'!$A$2:$B$822,2,0)</f>
        <v>ATM Estacion de Servicio Romulo Betancour</v>
      </c>
      <c r="D50" s="42" t="s">
        <v>10</v>
      </c>
      <c r="E50" s="46">
        <v>3335958126</v>
      </c>
    </row>
    <row r="51" spans="1:5" ht="18" customHeight="1" x14ac:dyDescent="0.25">
      <c r="A51" s="40" t="str">
        <f>VLOOKUP(B51,'[1]LISTADO ATM'!$A$2:$C$822,3,0)</f>
        <v>SUR</v>
      </c>
      <c r="B51" s="34">
        <v>616</v>
      </c>
      <c r="C51" s="41" t="str">
        <f>VLOOKUP(B51,'[1]LISTADO ATM'!$A$2:$B$822,2,0)</f>
        <v xml:space="preserve">ATM 5ta. Brigada Barahona </v>
      </c>
      <c r="D51" s="42" t="s">
        <v>10</v>
      </c>
      <c r="E51" s="46">
        <v>3335958128</v>
      </c>
    </row>
    <row r="52" spans="1:5" ht="18" customHeight="1" x14ac:dyDescent="0.25">
      <c r="A52" s="40" t="str">
        <f>VLOOKUP(B52,'[1]LISTADO ATM'!$A$2:$C$822,3,0)</f>
        <v>ESTE</v>
      </c>
      <c r="B52" s="34">
        <v>651</v>
      </c>
      <c r="C52" s="41" t="str">
        <f>VLOOKUP(B52,'[1]LISTADO ATM'!$A$2:$B$822,2,0)</f>
        <v>ATM Eco Petroleo Romana</v>
      </c>
      <c r="D52" s="42" t="s">
        <v>10</v>
      </c>
      <c r="E52" s="46">
        <v>3335958134</v>
      </c>
    </row>
    <row r="53" spans="1:5" ht="18" customHeight="1" x14ac:dyDescent="0.25">
      <c r="A53" s="40" t="str">
        <f>VLOOKUP(B53,'[1]LISTADO ATM'!$A$2:$C$822,3,0)</f>
        <v>DISTRITO NACIONAL</v>
      </c>
      <c r="B53" s="34">
        <v>710</v>
      </c>
      <c r="C53" s="41" t="str">
        <f>VLOOKUP(B53,'[1]LISTADO ATM'!$A$2:$B$822,2,0)</f>
        <v xml:space="preserve">ATM S/M Soberano </v>
      </c>
      <c r="D53" s="42" t="s">
        <v>10</v>
      </c>
      <c r="E53" s="46">
        <v>3335958135</v>
      </c>
    </row>
    <row r="54" spans="1:5" ht="18" customHeight="1" x14ac:dyDescent="0.25">
      <c r="A54" s="40" t="str">
        <f>VLOOKUP(B54,'[1]LISTADO ATM'!$A$2:$C$822,3,0)</f>
        <v>SUR</v>
      </c>
      <c r="B54" s="34">
        <v>780</v>
      </c>
      <c r="C54" s="41" t="str">
        <f>VLOOKUP(B54,'[1]LISTADO ATM'!$A$2:$B$822,2,0)</f>
        <v xml:space="preserve">ATM Oficina Barahona I </v>
      </c>
      <c r="D54" s="42" t="s">
        <v>10</v>
      </c>
      <c r="E54" s="46">
        <v>3335958136</v>
      </c>
    </row>
    <row r="55" spans="1:5" ht="18" customHeight="1" x14ac:dyDescent="0.25">
      <c r="A55" s="40" t="str">
        <f>VLOOKUP(B55,'[1]LISTADO ATM'!$A$2:$C$822,3,0)</f>
        <v>ESTE</v>
      </c>
      <c r="B55" s="34">
        <v>912</v>
      </c>
      <c r="C55" s="41" t="str">
        <f>VLOOKUP(B55,'[1]LISTADO ATM'!$A$2:$B$822,2,0)</f>
        <v xml:space="preserve">ATM Oficina San Pedro II </v>
      </c>
      <c r="D55" s="42" t="s">
        <v>10</v>
      </c>
      <c r="E55" s="46">
        <v>3335958137</v>
      </c>
    </row>
    <row r="56" spans="1:5" ht="18" customHeight="1" x14ac:dyDescent="0.25">
      <c r="A56" s="40" t="str">
        <f>VLOOKUP(B56,'[1]LISTADO ATM'!$A$2:$C$822,3,0)</f>
        <v>DISTRITO NACIONAL</v>
      </c>
      <c r="B56" s="34">
        <v>967</v>
      </c>
      <c r="C56" s="41" t="str">
        <f>VLOOKUP(B56,'[1]LISTADO ATM'!$A$2:$B$822,2,0)</f>
        <v xml:space="preserve">ATM UNP Hiper Olé Autopista Duarte </v>
      </c>
      <c r="D56" s="42" t="s">
        <v>10</v>
      </c>
      <c r="E56" s="46">
        <v>3335958138</v>
      </c>
    </row>
    <row r="57" spans="1:5" ht="18" customHeight="1" x14ac:dyDescent="0.25">
      <c r="A57" s="40" t="str">
        <f>VLOOKUP(B57,'[1]LISTADO ATM'!$A$2:$C$822,3,0)</f>
        <v>SUR</v>
      </c>
      <c r="B57" s="34">
        <v>984</v>
      </c>
      <c r="C57" s="41" t="str">
        <f>VLOOKUP(B57,'[1]LISTADO ATM'!$A$2:$B$822,2,0)</f>
        <v xml:space="preserve">ATM Oficina Neiba II </v>
      </c>
      <c r="D57" s="42" t="s">
        <v>10</v>
      </c>
      <c r="E57" s="46">
        <v>3335958139</v>
      </c>
    </row>
    <row r="58" spans="1:5" ht="18" customHeight="1" x14ac:dyDescent="0.25">
      <c r="A58" s="40" t="str">
        <f>VLOOKUP(B58,'[1]LISTADO ATM'!$A$2:$C$822,3,0)</f>
        <v>DISTRITO NACIONAL</v>
      </c>
      <c r="B58" s="34">
        <v>338</v>
      </c>
      <c r="C58" s="41" t="str">
        <f>VLOOKUP(B58,'[1]LISTADO ATM'!$A$2:$B$822,2,0)</f>
        <v>ATM S/M Aprezio Pantoja</v>
      </c>
      <c r="D58" s="42" t="s">
        <v>10</v>
      </c>
      <c r="E58" s="46">
        <v>3335958144</v>
      </c>
    </row>
    <row r="59" spans="1:5" ht="18" customHeight="1" x14ac:dyDescent="0.25">
      <c r="A59" s="40" t="str">
        <f>VLOOKUP(B59,'[1]LISTADO ATM'!$A$2:$C$822,3,0)</f>
        <v>ESTE</v>
      </c>
      <c r="B59" s="34">
        <v>660</v>
      </c>
      <c r="C59" s="41" t="str">
        <f>VLOOKUP(B59,'[1]LISTADO ATM'!$A$2:$B$822,2,0)</f>
        <v>ATM Oficina Romana Norte II</v>
      </c>
      <c r="D59" s="42" t="s">
        <v>10</v>
      </c>
      <c r="E59" s="46">
        <v>3335958146</v>
      </c>
    </row>
    <row r="60" spans="1:5" ht="18" customHeight="1" x14ac:dyDescent="0.25">
      <c r="A60" s="40" t="str">
        <f>VLOOKUP(B60,'[1]LISTADO ATM'!$A$2:$C$822,3,0)</f>
        <v>DISTRITO NACIONAL</v>
      </c>
      <c r="B60" s="34">
        <v>493</v>
      </c>
      <c r="C60" s="41" t="str">
        <f>VLOOKUP(B60,'[1]LISTADO ATM'!$A$2:$B$822,2,0)</f>
        <v xml:space="preserve">ATM Oficina Haina Occidental II </v>
      </c>
      <c r="D60" s="42" t="s">
        <v>10</v>
      </c>
      <c r="E60" s="46">
        <v>3335958148</v>
      </c>
    </row>
    <row r="61" spans="1:5" ht="18" customHeight="1" x14ac:dyDescent="0.25">
      <c r="A61" s="40" t="str">
        <f>VLOOKUP(B61,'[1]LISTADO ATM'!$A$2:$C$822,3,0)</f>
        <v>DISTRITO NACIONAL</v>
      </c>
      <c r="B61" s="34">
        <v>883</v>
      </c>
      <c r="C61" s="41" t="str">
        <f>VLOOKUP(B61,'[1]LISTADO ATM'!$A$2:$B$822,2,0)</f>
        <v xml:space="preserve">ATM Oficina Filadelfia Plaza </v>
      </c>
      <c r="D61" s="42" t="s">
        <v>10</v>
      </c>
      <c r="E61" s="46">
        <v>3335958149</v>
      </c>
    </row>
    <row r="62" spans="1:5" ht="18" customHeight="1" x14ac:dyDescent="0.25">
      <c r="A62" s="40" t="str">
        <f>VLOOKUP(B62,'[1]LISTADO ATM'!$A$2:$C$822,3,0)</f>
        <v>NORTE</v>
      </c>
      <c r="B62" s="34">
        <v>763</v>
      </c>
      <c r="C62" s="41" t="str">
        <f>VLOOKUP(B62,'[1]LISTADO ATM'!$A$2:$B$822,2,0)</f>
        <v xml:space="preserve">ATM UNP Montellano </v>
      </c>
      <c r="D62" s="42" t="s">
        <v>10</v>
      </c>
      <c r="E62" s="46">
        <v>3335958155</v>
      </c>
    </row>
    <row r="63" spans="1:5" ht="18" customHeight="1" x14ac:dyDescent="0.25">
      <c r="A63" s="40" t="str">
        <f>VLOOKUP(B63,'[1]LISTADO ATM'!$A$2:$C$822,3,0)</f>
        <v>SUR</v>
      </c>
      <c r="B63" s="34">
        <v>48</v>
      </c>
      <c r="C63" s="41" t="str">
        <f>VLOOKUP(B63,'[1]LISTADO ATM'!$A$2:$B$822,2,0)</f>
        <v xml:space="preserve">ATM Autoservicio Neiba I </v>
      </c>
      <c r="D63" s="42" t="s">
        <v>10</v>
      </c>
      <c r="E63" s="46">
        <v>3335958150</v>
      </c>
    </row>
    <row r="64" spans="1:5" ht="18" customHeight="1" x14ac:dyDescent="0.25">
      <c r="A64" s="40" t="str">
        <f>VLOOKUP(B64,'[1]LISTADO ATM'!$A$2:$C$822,3,0)</f>
        <v>SUR</v>
      </c>
      <c r="B64" s="34">
        <v>783</v>
      </c>
      <c r="C64" s="41" t="str">
        <f>VLOOKUP(B64,'[1]LISTADO ATM'!$A$2:$B$822,2,0)</f>
        <v xml:space="preserve">ATM Autobanco Alfa y Omega (Barahona) </v>
      </c>
      <c r="D64" s="42" t="s">
        <v>10</v>
      </c>
      <c r="E64" s="46">
        <v>3335958156</v>
      </c>
    </row>
    <row r="65" spans="1:5" ht="18" customHeight="1" x14ac:dyDescent="0.25">
      <c r="A65" s="40" t="str">
        <f>VLOOKUP(B65,'[1]LISTADO ATM'!$A$2:$C$822,3,0)</f>
        <v>DISTRITO NACIONAL</v>
      </c>
      <c r="B65" s="34">
        <v>672</v>
      </c>
      <c r="C65" s="41" t="str">
        <f>VLOOKUP(B65,'[1]LISTADO ATM'!$A$2:$B$822,2,0)</f>
        <v>ATM Destacamento Policía Nacional La Victoria</v>
      </c>
      <c r="D65" s="42" t="s">
        <v>10</v>
      </c>
      <c r="E65" s="46">
        <v>3335958157</v>
      </c>
    </row>
    <row r="66" spans="1:5" ht="18" customHeight="1" x14ac:dyDescent="0.25">
      <c r="A66" s="40" t="str">
        <f>VLOOKUP(B66,'[1]LISTADO ATM'!$A$2:$C$822,3,0)</f>
        <v>DISTRITO NACIONAL</v>
      </c>
      <c r="B66" s="34">
        <v>235</v>
      </c>
      <c r="C66" s="41" t="str">
        <f>VLOOKUP(B66,'[1]LISTADO ATM'!$A$2:$B$822,2,0)</f>
        <v xml:space="preserve">ATM Oficina Multicentro La Sirena San Isidro </v>
      </c>
      <c r="D66" s="42" t="s">
        <v>10</v>
      </c>
      <c r="E66" s="46">
        <v>3335958173</v>
      </c>
    </row>
    <row r="67" spans="1:5" ht="18" customHeight="1" x14ac:dyDescent="0.25">
      <c r="A67" s="40" t="str">
        <f>VLOOKUP(B67,'[1]LISTADO ATM'!$A$2:$C$822,3,0)</f>
        <v>DISTRITO NACIONAL</v>
      </c>
      <c r="B67" s="34">
        <v>929</v>
      </c>
      <c r="C67" s="41" t="str">
        <f>VLOOKUP(B67,'[1]LISTADO ATM'!$A$2:$B$822,2,0)</f>
        <v>ATM Autoservicio Nacional El Conde</v>
      </c>
      <c r="D67" s="42" t="s">
        <v>10</v>
      </c>
      <c r="E67" s="46">
        <v>3335958175</v>
      </c>
    </row>
    <row r="68" spans="1:5" ht="18" customHeight="1" thickBot="1" x14ac:dyDescent="0.3">
      <c r="A68" s="40" t="str">
        <f>VLOOKUP(B68,'[1]LISTADO ATM'!$A$2:$C$822,3,0)</f>
        <v>DISTRITO NACIONAL</v>
      </c>
      <c r="B68" s="34">
        <v>231</v>
      </c>
      <c r="C68" s="41" t="str">
        <f>VLOOKUP(B68,'[1]LISTADO ATM'!$A$2:$B$822,2,0)</f>
        <v xml:space="preserve">ATM Oficina Zona Oriental </v>
      </c>
      <c r="D68" s="42" t="s">
        <v>10</v>
      </c>
      <c r="E68" s="46">
        <v>3335958181</v>
      </c>
    </row>
    <row r="69" spans="1:5" ht="18.75" thickBot="1" x14ac:dyDescent="0.3">
      <c r="A69" s="24"/>
      <c r="B69" s="47">
        <f>COUNT(B19:B68)</f>
        <v>50</v>
      </c>
      <c r="C69" s="12"/>
      <c r="D69" s="12"/>
      <c r="E69" s="12"/>
    </row>
    <row r="70" spans="1:5" ht="15.75" thickBot="1" x14ac:dyDescent="0.3">
      <c r="B70" s="37"/>
      <c r="E70" s="5"/>
    </row>
    <row r="71" spans="1:5" ht="18.75" thickBot="1" x14ac:dyDescent="0.3">
      <c r="A71" s="62" t="s">
        <v>10</v>
      </c>
      <c r="B71" s="63"/>
      <c r="C71" s="63"/>
      <c r="D71" s="63"/>
      <c r="E71" s="64"/>
    </row>
    <row r="72" spans="1:5" ht="18" x14ac:dyDescent="0.25">
      <c r="A72" s="2" t="s">
        <v>5</v>
      </c>
      <c r="B72" s="10" t="s">
        <v>6</v>
      </c>
      <c r="C72" s="2" t="s">
        <v>23</v>
      </c>
      <c r="D72" s="2" t="s">
        <v>8</v>
      </c>
      <c r="E72" s="10" t="s">
        <v>9</v>
      </c>
    </row>
    <row r="73" spans="1:5" ht="18" x14ac:dyDescent="0.25">
      <c r="A73" s="20" t="str">
        <f>VLOOKUP(B73,'[1]LISTADO ATM'!$A$2:$C$822,3,0)</f>
        <v>DISTRITO NACIONAL</v>
      </c>
      <c r="B73" s="33">
        <v>354</v>
      </c>
      <c r="C73" s="23" t="str">
        <f>VLOOKUP(B73,'[1]LISTADO ATM'!$A$2:$B$822,2,0)</f>
        <v xml:space="preserve">ATM Oficina Núñez de Cáceres II </v>
      </c>
      <c r="D73" s="20" t="s">
        <v>18</v>
      </c>
      <c r="E73" s="23">
        <v>3335956385</v>
      </c>
    </row>
    <row r="74" spans="1:5" ht="18" x14ac:dyDescent="0.25">
      <c r="A74" s="20" t="str">
        <f>VLOOKUP(B74,'[1]LISTADO ATM'!$A$2:$C$822,3,0)</f>
        <v>DISTRITO NACIONAL</v>
      </c>
      <c r="B74" s="33">
        <v>570</v>
      </c>
      <c r="C74" s="23" t="str">
        <f>VLOOKUP(B74,'[1]LISTADO ATM'!$A$2:$B$822,2,0)</f>
        <v xml:space="preserve">ATM S/M Liverpool Villa Mella </v>
      </c>
      <c r="D74" s="20" t="s">
        <v>18</v>
      </c>
      <c r="E74" s="23">
        <v>3335957678</v>
      </c>
    </row>
    <row r="75" spans="1:5" ht="18" x14ac:dyDescent="0.25">
      <c r="A75" s="20" t="str">
        <f>VLOOKUP(B75,'[1]LISTADO ATM'!$A$2:$C$822,3,0)</f>
        <v>DISTRITO NACIONAL</v>
      </c>
      <c r="B75" s="33">
        <v>876</v>
      </c>
      <c r="C75" s="23" t="str">
        <f>VLOOKUP(B75,'[1]LISTADO ATM'!$A$2:$B$822,2,0)</f>
        <v xml:space="preserve">ATM Estación Next Abraham Lincoln </v>
      </c>
      <c r="D75" s="20" t="s">
        <v>18</v>
      </c>
      <c r="E75" s="46">
        <v>3335956269</v>
      </c>
    </row>
    <row r="76" spans="1:5" ht="18" x14ac:dyDescent="0.25">
      <c r="A76" s="20" t="str">
        <f>VLOOKUP(B76,'[1]LISTADO ATM'!$A$2:$C$822,3,0)</f>
        <v>DISTRITO NACIONAL</v>
      </c>
      <c r="B76" s="33">
        <v>983</v>
      </c>
      <c r="C76" s="23" t="str">
        <f>VLOOKUP(B76,'[1]LISTADO ATM'!$A$2:$B$822,2,0)</f>
        <v xml:space="preserve">ATM Bravo República de Colombia </v>
      </c>
      <c r="D76" s="20" t="s">
        <v>18</v>
      </c>
      <c r="E76" s="46">
        <v>3335958076</v>
      </c>
    </row>
    <row r="77" spans="1:5" ht="18" x14ac:dyDescent="0.25">
      <c r="A77" s="20" t="str">
        <f>VLOOKUP(B77,'[1]LISTADO ATM'!$A$2:$C$822,3,0)</f>
        <v>DISTRITO NACIONAL</v>
      </c>
      <c r="B77" s="33">
        <v>194</v>
      </c>
      <c r="C77" s="23" t="str">
        <f>VLOOKUP(B77,'[1]LISTADO ATM'!$A$2:$B$822,2,0)</f>
        <v xml:space="preserve">ATM UNP Pantoja </v>
      </c>
      <c r="D77" s="20" t="s">
        <v>18</v>
      </c>
      <c r="E77" s="46">
        <v>3335958073</v>
      </c>
    </row>
    <row r="78" spans="1:5" ht="18" x14ac:dyDescent="0.25">
      <c r="A78" s="20" t="str">
        <f>VLOOKUP(B78,'[1]LISTADO ATM'!$A$2:$C$822,3,0)</f>
        <v>NORTE</v>
      </c>
      <c r="B78" s="33">
        <v>882</v>
      </c>
      <c r="C78" s="23" t="str">
        <f>VLOOKUP(B78,'[1]LISTADO ATM'!$A$2:$B$822,2,0)</f>
        <v xml:space="preserve">ATM Oficina Moca II </v>
      </c>
      <c r="D78" s="20" t="s">
        <v>18</v>
      </c>
      <c r="E78" s="46">
        <v>3335958095</v>
      </c>
    </row>
    <row r="79" spans="1:5" ht="18" x14ac:dyDescent="0.25">
      <c r="A79" s="20" t="str">
        <f>VLOOKUP(B79,'[1]LISTADO ATM'!$A$2:$C$822,3,0)</f>
        <v>ESTE</v>
      </c>
      <c r="B79" s="33">
        <v>293</v>
      </c>
      <c r="C79" s="23" t="str">
        <f>VLOOKUP(B79,'[1]LISTADO ATM'!$A$2:$B$822,2,0)</f>
        <v xml:space="preserve">ATM S/M Nueva Visión (San Pedro) </v>
      </c>
      <c r="D79" s="20" t="s">
        <v>18</v>
      </c>
      <c r="E79" s="46">
        <v>3335958096</v>
      </c>
    </row>
    <row r="80" spans="1:5" ht="18" x14ac:dyDescent="0.25">
      <c r="A80" s="20" t="str">
        <f>VLOOKUP(B80,'[1]LISTADO ATM'!$A$2:$C$822,3,0)</f>
        <v>DISTRITO NACIONAL</v>
      </c>
      <c r="B80" s="33">
        <v>670</v>
      </c>
      <c r="C80" s="23" t="str">
        <f>VLOOKUP(B80,'[1]LISTADO ATM'!$A$2:$B$822,2,0)</f>
        <v>ATM Estación Texaco Algodón</v>
      </c>
      <c r="D80" s="20" t="s">
        <v>18</v>
      </c>
      <c r="E80" s="46">
        <v>3335958098</v>
      </c>
    </row>
    <row r="81" spans="1:5" ht="18" x14ac:dyDescent="0.25">
      <c r="A81" s="20" t="str">
        <f>VLOOKUP(B81,'[1]LISTADO ATM'!$A$2:$C$822,3,0)</f>
        <v>DISTRITO NACIONAL</v>
      </c>
      <c r="B81" s="33">
        <v>785</v>
      </c>
      <c r="C81" s="23" t="str">
        <f>VLOOKUP(B81,'[1]LISTADO ATM'!$A$2:$B$822,2,0)</f>
        <v xml:space="preserve">ATM S/M Nacional Máximo Gómez </v>
      </c>
      <c r="D81" s="20" t="s">
        <v>18</v>
      </c>
      <c r="E81" s="46">
        <v>3335958099</v>
      </c>
    </row>
    <row r="82" spans="1:5" ht="18" x14ac:dyDescent="0.25">
      <c r="A82" s="20" t="str">
        <f>VLOOKUP(B82,'[1]LISTADO ATM'!$A$2:$C$822,3,0)</f>
        <v>DISTRITO NACIONAL</v>
      </c>
      <c r="B82" s="33">
        <v>931</v>
      </c>
      <c r="C82" s="23" t="str">
        <f>VLOOKUP(B82,'[1]LISTADO ATM'!$A$2:$B$822,2,0)</f>
        <v xml:space="preserve">ATM Autobanco Luperón I </v>
      </c>
      <c r="D82" s="20" t="s">
        <v>18</v>
      </c>
      <c r="E82" s="46">
        <v>3335958115</v>
      </c>
    </row>
    <row r="83" spans="1:5" ht="18" x14ac:dyDescent="0.25">
      <c r="A83" s="20" t="str">
        <f>VLOOKUP(B83,'[1]LISTADO ATM'!$A$2:$C$822,3,0)</f>
        <v>NORTE</v>
      </c>
      <c r="B83" s="33">
        <v>888</v>
      </c>
      <c r="C83" s="23" t="str">
        <f>VLOOKUP(B83,'[1]LISTADO ATM'!$A$2:$B$822,2,0)</f>
        <v>ATM Oficina galeria 56 II (SFM)</v>
      </c>
      <c r="D83" s="20" t="s">
        <v>18</v>
      </c>
      <c r="E83" s="46">
        <v>3335958122</v>
      </c>
    </row>
    <row r="84" spans="1:5" ht="18" x14ac:dyDescent="0.25">
      <c r="A84" s="20" t="str">
        <f>VLOOKUP(B84,'[1]LISTADO ATM'!$A$2:$C$822,3,0)</f>
        <v>NORTE</v>
      </c>
      <c r="B84" s="33">
        <v>752</v>
      </c>
      <c r="C84" s="23" t="str">
        <f>VLOOKUP(B84,'[1]LISTADO ATM'!$A$2:$B$822,2,0)</f>
        <v xml:space="preserve">ATM UNP Las Carolinas (La Vega) </v>
      </c>
      <c r="D84" s="20" t="s">
        <v>18</v>
      </c>
      <c r="E84" s="46">
        <v>3335958080</v>
      </c>
    </row>
    <row r="85" spans="1:5" ht="18" x14ac:dyDescent="0.25">
      <c r="A85" s="20" t="str">
        <f>VLOOKUP(B85,'[1]LISTADO ATM'!$A$2:$C$822,3,0)</f>
        <v>DISTRITO NACIONAL</v>
      </c>
      <c r="B85" s="33">
        <v>539</v>
      </c>
      <c r="C85" s="23" t="str">
        <f>VLOOKUP(B85,'[1]LISTADO ATM'!$A$2:$B$822,2,0)</f>
        <v>ATM S/M La Cadena Los Proceres</v>
      </c>
      <c r="D85" s="20" t="s">
        <v>18</v>
      </c>
      <c r="E85" s="46">
        <v>3335958127</v>
      </c>
    </row>
    <row r="86" spans="1:5" ht="18" x14ac:dyDescent="0.25">
      <c r="A86" s="20" t="str">
        <f>VLOOKUP(B86,'[1]LISTADO ATM'!$A$2:$C$822,3,0)</f>
        <v>ESTE</v>
      </c>
      <c r="B86" s="33">
        <v>634</v>
      </c>
      <c r="C86" s="23" t="str">
        <f>VLOOKUP(B86,'[1]LISTADO ATM'!$A$2:$B$822,2,0)</f>
        <v xml:space="preserve">ATM Ayuntamiento Los Llanos (SPM) </v>
      </c>
      <c r="D86" s="20" t="s">
        <v>18</v>
      </c>
      <c r="E86" s="46">
        <v>3335958132</v>
      </c>
    </row>
    <row r="87" spans="1:5" ht="18" x14ac:dyDescent="0.25">
      <c r="A87" s="20" t="str">
        <f>VLOOKUP(B87,'[1]LISTADO ATM'!$A$2:$C$822,3,0)</f>
        <v>NORTE</v>
      </c>
      <c r="B87" s="33">
        <v>636</v>
      </c>
      <c r="C87" s="23" t="str">
        <f>VLOOKUP(B87,'[1]LISTADO ATM'!$A$2:$B$822,2,0)</f>
        <v xml:space="preserve">ATM Oficina Tamboríl </v>
      </c>
      <c r="D87" s="20" t="s">
        <v>18</v>
      </c>
      <c r="E87" s="46">
        <v>3335958133</v>
      </c>
    </row>
    <row r="88" spans="1:5" ht="18" x14ac:dyDescent="0.25">
      <c r="A88" s="20" t="str">
        <f>VLOOKUP(B88,'[1]LISTADO ATM'!$A$2:$C$822,3,0)</f>
        <v>DISTRITO NACIONAL</v>
      </c>
      <c r="B88" s="33">
        <v>406</v>
      </c>
      <c r="C88" s="23" t="str">
        <f>VLOOKUP(B88,'[1]LISTADO ATM'!$A$2:$B$822,2,0)</f>
        <v xml:space="preserve">ATM UNP Plaza Lama Máximo Gómez </v>
      </c>
      <c r="D88" s="20" t="s">
        <v>18</v>
      </c>
      <c r="E88" s="46">
        <v>3335958145</v>
      </c>
    </row>
    <row r="89" spans="1:5" ht="18.75" thickBot="1" x14ac:dyDescent="0.3">
      <c r="A89" s="20" t="str">
        <f>VLOOKUP(B89,'[1]LISTADO ATM'!$A$2:$C$822,3,0)</f>
        <v>NORTE</v>
      </c>
      <c r="B89" s="33">
        <v>282</v>
      </c>
      <c r="C89" s="23" t="str">
        <f>VLOOKUP(B89,'[1]LISTADO ATM'!$A$2:$B$822,2,0)</f>
        <v xml:space="preserve">ATM Autobanco Nibaje </v>
      </c>
      <c r="D89" s="20" t="s">
        <v>18</v>
      </c>
      <c r="E89" s="46">
        <v>3335958174</v>
      </c>
    </row>
    <row r="90" spans="1:5" ht="18.75" thickBot="1" x14ac:dyDescent="0.3">
      <c r="A90" s="24" t="s">
        <v>11</v>
      </c>
      <c r="B90" s="47">
        <f>COUNT(B73:B89)</f>
        <v>17</v>
      </c>
      <c r="C90" s="12"/>
      <c r="D90" s="12"/>
      <c r="E90" s="12"/>
    </row>
    <row r="91" spans="1:5" ht="15.75" thickBot="1" x14ac:dyDescent="0.3">
      <c r="B91" s="37"/>
      <c r="E91" s="5"/>
    </row>
    <row r="92" spans="1:5" ht="18" x14ac:dyDescent="0.25">
      <c r="A92" s="69" t="s">
        <v>13</v>
      </c>
      <c r="B92" s="70"/>
      <c r="C92" s="70"/>
      <c r="D92" s="70"/>
      <c r="E92" s="71"/>
    </row>
    <row r="93" spans="1:5" ht="18" x14ac:dyDescent="0.25">
      <c r="A93" s="2" t="s">
        <v>5</v>
      </c>
      <c r="B93" s="10" t="s">
        <v>6</v>
      </c>
      <c r="C93" s="4" t="s">
        <v>7</v>
      </c>
      <c r="D93" s="16" t="s">
        <v>8</v>
      </c>
      <c r="E93" s="10" t="s">
        <v>9</v>
      </c>
    </row>
    <row r="94" spans="1:5" ht="18" x14ac:dyDescent="0.25">
      <c r="A94" s="17" t="str">
        <f>VLOOKUP(B94,'[1]LISTADO ATM'!$A$2:$C$822,3,0)</f>
        <v>NORTE</v>
      </c>
      <c r="B94" s="33">
        <v>304</v>
      </c>
      <c r="C94" s="23" t="str">
        <f>VLOOKUP(B94,'[1]LISTADO ATM'!$A$2:$B$822,2,0)</f>
        <v xml:space="preserve">ATM Multicentro La Sirena Estrella Sadhala </v>
      </c>
      <c r="D94" s="34" t="s">
        <v>21</v>
      </c>
      <c r="E94" s="25">
        <v>3335957982</v>
      </c>
    </row>
    <row r="95" spans="1:5" ht="18" x14ac:dyDescent="0.25">
      <c r="A95" s="17" t="str">
        <f>VLOOKUP(B95,'[1]LISTADO ATM'!$A$2:$C$822,3,0)</f>
        <v>NORTE</v>
      </c>
      <c r="B95" s="33">
        <v>431</v>
      </c>
      <c r="C95" s="23" t="str">
        <f>VLOOKUP(B95,'[1]LISTADO ATM'!$A$2:$B$822,2,0)</f>
        <v xml:space="preserve">ATM Autoservicio Sol (Santiago) </v>
      </c>
      <c r="D95" s="34" t="s">
        <v>21</v>
      </c>
      <c r="E95" s="25">
        <v>3335957984</v>
      </c>
    </row>
    <row r="96" spans="1:5" ht="18" customHeight="1" x14ac:dyDescent="0.25">
      <c r="A96" s="17" t="str">
        <f>VLOOKUP(B96,'[1]LISTADO ATM'!$A$2:$C$822,3,0)</f>
        <v>DISTRITO NACIONAL</v>
      </c>
      <c r="B96" s="33">
        <v>391</v>
      </c>
      <c r="C96" s="23" t="str">
        <f>VLOOKUP(B96,'[1]LISTADO ATM'!$A$2:$B$822,2,0)</f>
        <v xml:space="preserve">ATM S/M Jumbo Luperón </v>
      </c>
      <c r="D96" s="35" t="s">
        <v>24</v>
      </c>
      <c r="E96" s="25">
        <v>3335956332</v>
      </c>
    </row>
    <row r="97" spans="1:5" ht="18" customHeight="1" x14ac:dyDescent="0.25">
      <c r="A97" s="17" t="str">
        <f>VLOOKUP(B97,'[1]LISTADO ATM'!$A$2:$C$822,3,0)</f>
        <v>DISTRITO NACIONAL</v>
      </c>
      <c r="B97" s="33">
        <v>160</v>
      </c>
      <c r="C97" s="23" t="str">
        <f>VLOOKUP(B97,'[1]LISTADO ATM'!$A$2:$B$822,2,0)</f>
        <v xml:space="preserve">ATM Oficina Herrera </v>
      </c>
      <c r="D97" s="35" t="s">
        <v>24</v>
      </c>
      <c r="E97" s="25">
        <v>3335957703</v>
      </c>
    </row>
    <row r="98" spans="1:5" ht="18" customHeight="1" x14ac:dyDescent="0.25">
      <c r="A98" s="17" t="str">
        <f>VLOOKUP(B98,'[1]LISTADO ATM'!$A$2:$C$822,3,0)</f>
        <v>DISTRITO NACIONAL</v>
      </c>
      <c r="B98" s="33">
        <v>536</v>
      </c>
      <c r="C98" s="23" t="str">
        <f>VLOOKUP(B98,'[1]LISTADO ATM'!$A$2:$B$822,2,0)</f>
        <v xml:space="preserve">ATM Super Lama San Isidro </v>
      </c>
      <c r="D98" s="35" t="s">
        <v>24</v>
      </c>
      <c r="E98" s="25">
        <v>3335957972</v>
      </c>
    </row>
    <row r="99" spans="1:5" ht="18" customHeight="1" x14ac:dyDescent="0.25">
      <c r="A99" s="17" t="str">
        <f>VLOOKUP(B99,'[1]LISTADO ATM'!$A$2:$C$822,3,0)</f>
        <v>DISTRITO NACIONAL</v>
      </c>
      <c r="B99" s="33">
        <v>87</v>
      </c>
      <c r="C99" s="23" t="str">
        <f>VLOOKUP(B99,'[1]LISTADO ATM'!$A$2:$B$822,2,0)</f>
        <v xml:space="preserve">ATM Autoservicio Sarasota </v>
      </c>
      <c r="D99" s="35" t="s">
        <v>24</v>
      </c>
      <c r="E99" s="25">
        <v>3335958036</v>
      </c>
    </row>
    <row r="100" spans="1:5" ht="18" customHeight="1" x14ac:dyDescent="0.25">
      <c r="A100" s="17" t="str">
        <f>VLOOKUP(B100,'[1]LISTADO ATM'!$A$2:$C$822,3,0)</f>
        <v>NORTE</v>
      </c>
      <c r="B100" s="33">
        <v>292</v>
      </c>
      <c r="C100" s="23" t="str">
        <f>VLOOKUP(B100,'[1]LISTADO ATM'!$A$2:$B$822,2,0)</f>
        <v xml:space="preserve">ATM UNP Castañuelas (Montecristi) </v>
      </c>
      <c r="D100" s="35" t="s">
        <v>24</v>
      </c>
      <c r="E100" s="25">
        <v>3335958044</v>
      </c>
    </row>
    <row r="101" spans="1:5" ht="18" customHeight="1" thickBot="1" x14ac:dyDescent="0.3">
      <c r="A101" s="17" t="str">
        <f>VLOOKUP(B101,'[1]LISTADO ATM'!$A$2:$C$822,3,0)</f>
        <v>DISTRITO NACIONAL</v>
      </c>
      <c r="B101" s="33">
        <v>545</v>
      </c>
      <c r="C101" s="23" t="str">
        <f>VLOOKUP(B101,'[1]LISTADO ATM'!$A$2:$B$822,2,0)</f>
        <v xml:space="preserve">ATM Oficina Isabel La Católica II  </v>
      </c>
      <c r="D101" s="35" t="s">
        <v>24</v>
      </c>
      <c r="E101" s="25">
        <v>3335958129</v>
      </c>
    </row>
    <row r="102" spans="1:5" ht="18" customHeight="1" thickBot="1" x14ac:dyDescent="0.3">
      <c r="A102" s="24" t="s">
        <v>11</v>
      </c>
      <c r="B102" s="47">
        <f>COUNT(B94:B101)</f>
        <v>8</v>
      </c>
      <c r="C102" s="12"/>
      <c r="D102" s="15"/>
      <c r="E102" s="15"/>
    </row>
    <row r="103" spans="1:5" ht="15.75" thickBot="1" x14ac:dyDescent="0.3">
      <c r="B103" s="37"/>
      <c r="E103" s="5"/>
    </row>
    <row r="104" spans="1:5" ht="18.75" thickBot="1" x14ac:dyDescent="0.3">
      <c r="A104" s="67" t="s">
        <v>12</v>
      </c>
      <c r="B104" s="68"/>
      <c r="C104" t="s">
        <v>17</v>
      </c>
      <c r="D104" s="5"/>
      <c r="E104" s="5"/>
    </row>
    <row r="105" spans="1:5" ht="18.75" thickBot="1" x14ac:dyDescent="0.3">
      <c r="A105" s="31">
        <f>+B69+B90+B102</f>
        <v>75</v>
      </c>
      <c r="B105" s="38"/>
    </row>
    <row r="106" spans="1:5" ht="15.75" thickBot="1" x14ac:dyDescent="0.3">
      <c r="B106" s="37"/>
      <c r="E106" s="5"/>
    </row>
    <row r="107" spans="1:5" ht="18.75" thickBot="1" x14ac:dyDescent="0.3">
      <c r="A107" s="62" t="s">
        <v>15</v>
      </c>
      <c r="B107" s="63"/>
      <c r="C107" s="63"/>
      <c r="D107" s="63"/>
      <c r="E107" s="64"/>
    </row>
    <row r="108" spans="1:5" ht="18" x14ac:dyDescent="0.25">
      <c r="A108" s="6" t="s">
        <v>5</v>
      </c>
      <c r="B108" s="10" t="s">
        <v>6</v>
      </c>
      <c r="C108" s="4" t="s">
        <v>7</v>
      </c>
      <c r="D108" s="65" t="s">
        <v>8</v>
      </c>
      <c r="E108" s="66"/>
    </row>
    <row r="109" spans="1:5" ht="18" x14ac:dyDescent="0.25">
      <c r="A109" s="20" t="str">
        <f>VLOOKUP(B109,'[1]LISTADO ATM'!$A$2:$C$822,3,0)</f>
        <v>DISTRITO NACIONAL</v>
      </c>
      <c r="B109" s="33">
        <v>574</v>
      </c>
      <c r="C109" s="20" t="str">
        <f>VLOOKUP(B109,'[1]LISTADO ATM'!$A$2:$B$822,2,0)</f>
        <v xml:space="preserve">ATM Club Obras Públicas </v>
      </c>
      <c r="D109" s="48" t="s">
        <v>22</v>
      </c>
      <c r="E109" s="49"/>
    </row>
    <row r="110" spans="1:5" ht="18" x14ac:dyDescent="0.25">
      <c r="A110" s="20" t="str">
        <f>VLOOKUP(B110,'[1]LISTADO ATM'!$A$2:$C$822,3,0)</f>
        <v>ESTE</v>
      </c>
      <c r="B110" s="33">
        <v>117</v>
      </c>
      <c r="C110" s="20" t="str">
        <f>VLOOKUP(B110,'[1]LISTADO ATM'!$A$2:$B$822,2,0)</f>
        <v xml:space="preserve">ATM Oficina El Seybo </v>
      </c>
      <c r="D110" s="48" t="s">
        <v>22</v>
      </c>
      <c r="E110" s="49"/>
    </row>
    <row r="111" spans="1:5" ht="18" x14ac:dyDescent="0.25">
      <c r="A111" s="20" t="str">
        <f>VLOOKUP(B111,'[1]LISTADO ATM'!$A$2:$C$822,3,0)</f>
        <v>DISTRITO NACIONAL</v>
      </c>
      <c r="B111" s="33">
        <v>593</v>
      </c>
      <c r="C111" s="20" t="str">
        <f>VLOOKUP(B111,'[1]LISTADO ATM'!$A$2:$B$822,2,0)</f>
        <v xml:space="preserve">ATM Ministerio Fuerzas Armadas II </v>
      </c>
      <c r="D111" s="48" t="s">
        <v>22</v>
      </c>
      <c r="E111" s="49"/>
    </row>
    <row r="112" spans="1:5" ht="18" x14ac:dyDescent="0.25">
      <c r="A112" s="20" t="str">
        <f>VLOOKUP(B112,'[1]LISTADO ATM'!$A$2:$C$822,3,0)</f>
        <v>ESTE</v>
      </c>
      <c r="B112" s="33">
        <v>630</v>
      </c>
      <c r="C112" s="20" t="str">
        <f>VLOOKUP(B112,'[1]LISTADO ATM'!$A$2:$B$822,2,0)</f>
        <v xml:space="preserve">ATM Oficina Plaza Zaglul (SPM) </v>
      </c>
      <c r="D112" s="48" t="s">
        <v>22</v>
      </c>
      <c r="E112" s="49"/>
    </row>
    <row r="113" spans="1:5" ht="18" x14ac:dyDescent="0.25">
      <c r="A113" s="20" t="str">
        <f>VLOOKUP(B113,'[1]LISTADO ATM'!$A$2:$C$822,3,0)</f>
        <v>NORTE</v>
      </c>
      <c r="B113" s="33">
        <v>538</v>
      </c>
      <c r="C113" s="20" t="str">
        <f>VLOOKUP(B113,'[1]LISTADO ATM'!$A$2:$B$822,2,0)</f>
        <v>ATM  Autoservicio San Fco. Macorís</v>
      </c>
      <c r="D113" s="48" t="s">
        <v>22</v>
      </c>
      <c r="E113" s="49"/>
    </row>
    <row r="114" spans="1:5" ht="18" x14ac:dyDescent="0.25">
      <c r="A114" s="20" t="str">
        <f>VLOOKUP(B114,'[1]LISTADO ATM'!$A$2:$C$822,3,0)</f>
        <v>NORTE</v>
      </c>
      <c r="B114" s="33">
        <v>720</v>
      </c>
      <c r="C114" s="20" t="str">
        <f>VLOOKUP(B114,'[1]LISTADO ATM'!$A$2:$B$822,2,0)</f>
        <v xml:space="preserve">ATM OMSA (Santiago) </v>
      </c>
      <c r="D114" s="48" t="s">
        <v>22</v>
      </c>
      <c r="E114" s="49"/>
    </row>
    <row r="115" spans="1:5" ht="18" x14ac:dyDescent="0.25">
      <c r="A115" s="20" t="str">
        <f>VLOOKUP(B115,'[1]LISTADO ATM'!$A$2:$C$822,3,0)</f>
        <v>NORTE</v>
      </c>
      <c r="B115" s="33">
        <v>228</v>
      </c>
      <c r="C115" s="20" t="str">
        <f>VLOOKUP(B115,'[1]LISTADO ATM'!$A$2:$B$822,2,0)</f>
        <v xml:space="preserve">ATM Oficina SAJOMA </v>
      </c>
      <c r="D115" s="48" t="s">
        <v>25</v>
      </c>
      <c r="E115" s="49"/>
    </row>
    <row r="116" spans="1:5" ht="18" x14ac:dyDescent="0.25">
      <c r="A116" s="20" t="str">
        <f>VLOOKUP(B116,'[1]LISTADO ATM'!$A$2:$C$822,3,0)</f>
        <v>NORTE</v>
      </c>
      <c r="B116" s="33">
        <v>886</v>
      </c>
      <c r="C116" s="20" t="str">
        <f>VLOOKUP(B116,'[1]LISTADO ATM'!$A$2:$B$822,2,0)</f>
        <v xml:space="preserve">ATM Oficina Guayubín </v>
      </c>
      <c r="D116" s="48" t="s">
        <v>22</v>
      </c>
      <c r="E116" s="49"/>
    </row>
    <row r="117" spans="1:5" ht="18" x14ac:dyDescent="0.25">
      <c r="A117" s="20" t="str">
        <f>VLOOKUP(B117,'[1]LISTADO ATM'!$A$2:$C$822,3,0)</f>
        <v>NORTE</v>
      </c>
      <c r="B117" s="33">
        <v>189</v>
      </c>
      <c r="C117" s="20" t="str">
        <f>VLOOKUP(B117,'[1]LISTADO ATM'!$A$2:$B$822,2,0)</f>
        <v xml:space="preserve">ATM Comando Regional Cibao Central P.N. </v>
      </c>
      <c r="D117" s="48" t="s">
        <v>22</v>
      </c>
      <c r="E117" s="49"/>
    </row>
    <row r="118" spans="1:5" ht="18" x14ac:dyDescent="0.25">
      <c r="A118" s="20" t="str">
        <f>VLOOKUP(B118,'[1]LISTADO ATM'!$A$2:$C$822,3,0)</f>
        <v>NORTE</v>
      </c>
      <c r="B118" s="33">
        <v>256</v>
      </c>
      <c r="C118" s="20" t="str">
        <f>VLOOKUP(B118,'[1]LISTADO ATM'!$A$2:$B$822,2,0)</f>
        <v xml:space="preserve">ATM Oficina Licey Al Medio </v>
      </c>
      <c r="D118" s="48" t="s">
        <v>22</v>
      </c>
      <c r="E118" s="49"/>
    </row>
    <row r="119" spans="1:5" ht="18" x14ac:dyDescent="0.25">
      <c r="A119" s="20" t="str">
        <f>VLOOKUP(B119,'[1]LISTADO ATM'!$A$2:$C$822,3,0)</f>
        <v>ESTE</v>
      </c>
      <c r="B119" s="33">
        <v>609</v>
      </c>
      <c r="C119" s="20" t="str">
        <f>VLOOKUP(B119,'[1]LISTADO ATM'!$A$2:$B$822,2,0)</f>
        <v xml:space="preserve">ATM S/M Jumbo (San Pedro) </v>
      </c>
      <c r="D119" s="48" t="s">
        <v>22</v>
      </c>
      <c r="E119" s="49"/>
    </row>
    <row r="120" spans="1:5" ht="18" x14ac:dyDescent="0.25">
      <c r="A120" s="20" t="str">
        <f>VLOOKUP(B120,'[1]LISTADO ATM'!$A$2:$C$822,3,0)</f>
        <v>NORTE</v>
      </c>
      <c r="B120" s="33">
        <v>760</v>
      </c>
      <c r="C120" s="20" t="str">
        <f>VLOOKUP(B120,'[1]LISTADO ATM'!$A$2:$B$822,2,0)</f>
        <v xml:space="preserve">ATM UNP Cruce Guayacanes (Mao) </v>
      </c>
      <c r="D120" s="48" t="s">
        <v>22</v>
      </c>
      <c r="E120" s="49"/>
    </row>
    <row r="121" spans="1:5" ht="18.75" thickBot="1" x14ac:dyDescent="0.3">
      <c r="A121" s="20" t="str">
        <f>VLOOKUP(B121,'[1]LISTADO ATM'!$A$2:$C$822,3,0)</f>
        <v>NORTE</v>
      </c>
      <c r="B121" s="33">
        <v>857</v>
      </c>
      <c r="C121" s="20" t="str">
        <f>VLOOKUP(B121,'[1]LISTADO ATM'!$A$2:$B$822,2,0)</f>
        <v xml:space="preserve">ATM Oficina Los Alamos </v>
      </c>
      <c r="D121" s="48" t="s">
        <v>22</v>
      </c>
      <c r="E121" s="49"/>
    </row>
    <row r="122" spans="1:5" ht="18.75" thickBot="1" x14ac:dyDescent="0.3">
      <c r="A122" s="24" t="s">
        <v>11</v>
      </c>
      <c r="B122" s="47">
        <f>COUNT(B109:B121)</f>
        <v>13</v>
      </c>
      <c r="C122" s="43"/>
      <c r="D122" s="21"/>
      <c r="E122" s="22"/>
    </row>
  </sheetData>
  <mergeCells count="25">
    <mergeCell ref="C15:E15"/>
    <mergeCell ref="A17:E17"/>
    <mergeCell ref="D108:E108"/>
    <mergeCell ref="A107:E107"/>
    <mergeCell ref="D109:E109"/>
    <mergeCell ref="A104:B104"/>
    <mergeCell ref="A92:E92"/>
    <mergeCell ref="A71:E71"/>
    <mergeCell ref="A1:E1"/>
    <mergeCell ref="A2:E2"/>
    <mergeCell ref="A7:E7"/>
    <mergeCell ref="C10:E10"/>
    <mergeCell ref="A12:E12"/>
    <mergeCell ref="D111:E111"/>
    <mergeCell ref="D112:E112"/>
    <mergeCell ref="D115:E115"/>
    <mergeCell ref="D110:E110"/>
    <mergeCell ref="D116:E116"/>
    <mergeCell ref="D114:E114"/>
    <mergeCell ref="D113:E113"/>
    <mergeCell ref="D121:E121"/>
    <mergeCell ref="D117:E117"/>
    <mergeCell ref="D118:E118"/>
    <mergeCell ref="D119:E119"/>
    <mergeCell ref="D120:E120"/>
  </mergeCells>
  <phoneticPr fontId="11" type="noConversion"/>
  <conditionalFormatting sqref="E117">
    <cfRule type="duplicateValues" dxfId="16" priority="7"/>
  </conditionalFormatting>
  <conditionalFormatting sqref="E118">
    <cfRule type="duplicateValues" dxfId="15" priority="5"/>
  </conditionalFormatting>
  <conditionalFormatting sqref="E119">
    <cfRule type="duplicateValues" dxfId="14" priority="4"/>
  </conditionalFormatting>
  <conditionalFormatting sqref="E120">
    <cfRule type="duplicateValues" dxfId="13" priority="3"/>
  </conditionalFormatting>
  <conditionalFormatting sqref="E121">
    <cfRule type="duplicateValues" dxfId="12" priority="2"/>
  </conditionalFormatting>
  <conditionalFormatting sqref="E122:E1048576 E1:E7 E9:E12 E14:E17 E19:E71 E73:E92 E94:E116">
    <cfRule type="duplicateValues" dxfId="11" priority="2299"/>
  </conditionalFormatting>
  <conditionalFormatting sqref="B123:B1048576 B109:B121 B1:B7 B9 B14 B19:B68 B73:B89 B94:B101 B103:B107 B91:B92 B70:B71 B16:B17 B11:B12">
    <cfRule type="duplicateValues" dxfId="10" priority="230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3">
        <v>574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574 117 593 630 46 538 720 763 228 783 883 886                                                  </v>
      </c>
    </row>
    <row r="3" spans="2:5" ht="18.75" thickBot="1" x14ac:dyDescent="0.3">
      <c r="B3" s="33">
        <v>117</v>
      </c>
      <c r="C3" s="27" t="s">
        <v>17</v>
      </c>
    </row>
    <row r="4" spans="2:5" ht="18.75" thickBot="1" x14ac:dyDescent="0.3">
      <c r="B4" s="33">
        <v>593</v>
      </c>
      <c r="C4" s="27" t="s">
        <v>17</v>
      </c>
    </row>
    <row r="5" spans="2:5" ht="18.75" thickBot="1" x14ac:dyDescent="0.3">
      <c r="B5" s="33">
        <v>630</v>
      </c>
      <c r="C5" s="27" t="s">
        <v>17</v>
      </c>
    </row>
    <row r="6" spans="2:5" ht="18.75" thickBot="1" x14ac:dyDescent="0.3">
      <c r="B6" s="33">
        <v>46</v>
      </c>
      <c r="C6" s="27" t="s">
        <v>17</v>
      </c>
    </row>
    <row r="7" spans="2:5" ht="18.75" thickBot="1" x14ac:dyDescent="0.3">
      <c r="B7" s="33">
        <v>538</v>
      </c>
      <c r="C7" s="27" t="s">
        <v>17</v>
      </c>
    </row>
    <row r="8" spans="2:5" ht="18.75" thickBot="1" x14ac:dyDescent="0.3">
      <c r="B8" s="33">
        <v>720</v>
      </c>
      <c r="C8" s="27" t="s">
        <v>17</v>
      </c>
    </row>
    <row r="9" spans="2:5" ht="18.75" thickBot="1" x14ac:dyDescent="0.3">
      <c r="B9" s="33">
        <v>763</v>
      </c>
      <c r="C9" s="27" t="s">
        <v>17</v>
      </c>
    </row>
    <row r="10" spans="2:5" ht="18.75" thickBot="1" x14ac:dyDescent="0.3">
      <c r="B10" s="33">
        <v>228</v>
      </c>
      <c r="C10" s="27" t="s">
        <v>17</v>
      </c>
    </row>
    <row r="11" spans="2:5" ht="18.75" thickBot="1" x14ac:dyDescent="0.3">
      <c r="B11" s="33">
        <v>783</v>
      </c>
      <c r="C11" s="27" t="s">
        <v>17</v>
      </c>
    </row>
    <row r="12" spans="2:5" ht="18.75" thickBot="1" x14ac:dyDescent="0.3">
      <c r="B12" s="33">
        <v>883</v>
      </c>
      <c r="C12" s="27" t="s">
        <v>17</v>
      </c>
    </row>
    <row r="13" spans="2:5" ht="18.75" thickBot="1" x14ac:dyDescent="0.3">
      <c r="B13" s="33">
        <v>886</v>
      </c>
      <c r="C13" s="27" t="s">
        <v>17</v>
      </c>
    </row>
    <row r="14" spans="2:5" ht="18.75" thickBot="1" x14ac:dyDescent="0.3">
      <c r="B14" s="34"/>
      <c r="C14" s="27" t="s">
        <v>17</v>
      </c>
    </row>
    <row r="15" spans="2:5" ht="18.75" thickBot="1" x14ac:dyDescent="0.3">
      <c r="B15" s="34"/>
      <c r="C15" s="27" t="s">
        <v>17</v>
      </c>
    </row>
    <row r="16" spans="2:5" ht="18.75" thickBot="1" x14ac:dyDescent="0.3">
      <c r="B16" s="34"/>
      <c r="C16" s="27" t="s">
        <v>17</v>
      </c>
    </row>
    <row r="17" spans="2:3" ht="18.75" thickBot="1" x14ac:dyDescent="0.3">
      <c r="B17" s="34"/>
      <c r="C17" s="27" t="s">
        <v>17</v>
      </c>
    </row>
    <row r="18" spans="2:3" ht="18.75" thickBot="1" x14ac:dyDescent="0.3">
      <c r="B18" s="34"/>
      <c r="C18" s="27" t="s">
        <v>17</v>
      </c>
    </row>
    <row r="19" spans="2:3" ht="18.75" thickBot="1" x14ac:dyDescent="0.3">
      <c r="B19" s="34"/>
      <c r="C19" s="27" t="s">
        <v>17</v>
      </c>
    </row>
    <row r="20" spans="2:3" ht="18.75" thickBot="1" x14ac:dyDescent="0.3">
      <c r="B20" s="34"/>
      <c r="C20" s="27" t="s">
        <v>17</v>
      </c>
    </row>
    <row r="21" spans="2:3" ht="18.75" thickBot="1" x14ac:dyDescent="0.3">
      <c r="B21" s="34"/>
      <c r="C21" s="27" t="s">
        <v>17</v>
      </c>
    </row>
    <row r="22" spans="2:3" ht="18.75" thickBot="1" x14ac:dyDescent="0.3">
      <c r="B22" s="34"/>
      <c r="C22" s="27" t="s">
        <v>17</v>
      </c>
    </row>
    <row r="23" spans="2:3" ht="18.75" thickBot="1" x14ac:dyDescent="0.3">
      <c r="B23" s="34"/>
      <c r="C23" s="27" t="s">
        <v>17</v>
      </c>
    </row>
    <row r="24" spans="2:3" ht="18.75" thickBot="1" x14ac:dyDescent="0.3">
      <c r="B24" s="34"/>
      <c r="C24" s="27" t="s">
        <v>17</v>
      </c>
    </row>
    <row r="25" spans="2:3" ht="18.75" thickBot="1" x14ac:dyDescent="0.3">
      <c r="B25" s="34"/>
      <c r="C25" s="27" t="s">
        <v>17</v>
      </c>
    </row>
    <row r="26" spans="2:3" ht="18.75" thickBot="1" x14ac:dyDescent="0.3">
      <c r="B26" s="34"/>
      <c r="C26" s="27" t="s">
        <v>17</v>
      </c>
    </row>
    <row r="27" spans="2:3" ht="18.75" thickBot="1" x14ac:dyDescent="0.3">
      <c r="B27" s="34"/>
      <c r="C27" s="27" t="s">
        <v>17</v>
      </c>
    </row>
    <row r="28" spans="2:3" ht="18.75" thickBot="1" x14ac:dyDescent="0.3">
      <c r="B28" s="34"/>
      <c r="C28" s="27" t="s">
        <v>17</v>
      </c>
    </row>
    <row r="29" spans="2:3" ht="18.75" thickBot="1" x14ac:dyDescent="0.3">
      <c r="B29" s="34"/>
      <c r="C29" s="27" t="s">
        <v>17</v>
      </c>
    </row>
    <row r="30" spans="2:3" ht="18.75" thickBot="1" x14ac:dyDescent="0.3">
      <c r="B30" s="34"/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9" priority="2298"/>
  </conditionalFormatting>
  <conditionalFormatting sqref="B43:B68">
    <cfRule type="duplicateValues" dxfId="8" priority="2296"/>
  </conditionalFormatting>
  <conditionalFormatting sqref="B32:B42">
    <cfRule type="duplicateValues" dxfId="7" priority="156"/>
  </conditionalFormatting>
  <conditionalFormatting sqref="B32:B42">
    <cfRule type="duplicateValues" dxfId="6" priority="182"/>
  </conditionalFormatting>
  <conditionalFormatting sqref="B32:B42">
    <cfRule type="duplicateValues" dxfId="5" priority="183"/>
    <cfRule type="duplicateValues" dxfId="4" priority="184"/>
  </conditionalFormatting>
  <conditionalFormatting sqref="B14:B31">
    <cfRule type="duplicateValues" dxfId="3" priority="4"/>
  </conditionalFormatting>
  <conditionalFormatting sqref="B14:B31">
    <cfRule type="duplicateValues" dxfId="2" priority="3"/>
  </conditionalFormatting>
  <conditionalFormatting sqref="B2:B13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2021-07-26T12:52:35Z</dcterms:modified>
</cp:coreProperties>
</file>