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1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Efectivo!$A$71:$E$71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A39" i="1"/>
  <c r="B68" i="1"/>
  <c r="A88" i="1"/>
  <c r="C88" i="1"/>
  <c r="B60" i="1"/>
  <c r="E2" i="3"/>
  <c r="C38" i="1"/>
  <c r="A38" i="1"/>
  <c r="C37" i="1"/>
  <c r="A37" i="1"/>
  <c r="C36" i="1"/>
  <c r="A36" i="1"/>
  <c r="C35" i="1"/>
  <c r="A35" i="1"/>
  <c r="C34" i="1"/>
  <c r="A34" i="1"/>
  <c r="C33" i="1"/>
  <c r="A33" i="1"/>
  <c r="C82" i="1" l="1"/>
  <c r="C87" i="1"/>
  <c r="C83" i="1"/>
  <c r="A82" i="1"/>
  <c r="A87" i="1"/>
  <c r="A83" i="1"/>
  <c r="C56" i="1"/>
  <c r="A73" i="1"/>
  <c r="C45" i="1"/>
  <c r="C46" i="1"/>
  <c r="A45" i="1"/>
  <c r="A46" i="1"/>
  <c r="C10" i="1"/>
  <c r="C11" i="1"/>
  <c r="C12" i="1"/>
  <c r="C13" i="1"/>
  <c r="C14" i="1"/>
  <c r="C15" i="1"/>
  <c r="C16" i="1"/>
  <c r="A10" i="1"/>
  <c r="A11" i="1"/>
  <c r="A12" i="1"/>
  <c r="A13" i="1"/>
  <c r="A14" i="1"/>
  <c r="A15" i="1"/>
  <c r="A16" i="1"/>
  <c r="C17" i="1"/>
  <c r="C18" i="1"/>
  <c r="C19" i="1"/>
  <c r="C20" i="1"/>
  <c r="C21" i="1"/>
  <c r="C22" i="1"/>
  <c r="A17" i="1"/>
  <c r="A18" i="1"/>
  <c r="A19" i="1"/>
  <c r="A20" i="1"/>
  <c r="A21" i="1"/>
  <c r="A22" i="1"/>
  <c r="C23" i="1"/>
  <c r="C24" i="1"/>
  <c r="C25" i="1"/>
  <c r="C26" i="1"/>
  <c r="C27" i="1"/>
  <c r="C28" i="1"/>
  <c r="C29" i="1"/>
  <c r="A23" i="1"/>
  <c r="A24" i="1"/>
  <c r="A25" i="1"/>
  <c r="A26" i="1"/>
  <c r="A27" i="1"/>
  <c r="A28" i="1"/>
  <c r="A29" i="1"/>
  <c r="C54" i="1"/>
  <c r="C58" i="1"/>
  <c r="A54" i="1"/>
  <c r="A58" i="1"/>
  <c r="C52" i="1"/>
  <c r="C53" i="1"/>
  <c r="C55" i="1"/>
  <c r="A52" i="1"/>
  <c r="A53" i="1"/>
  <c r="A55" i="1"/>
  <c r="C66" i="1" l="1"/>
  <c r="A66" i="1"/>
  <c r="B92" i="1"/>
  <c r="C86" i="1"/>
  <c r="C89" i="1"/>
  <c r="A86" i="1"/>
  <c r="A89" i="1"/>
  <c r="C81" i="1"/>
  <c r="C84" i="1"/>
  <c r="A81" i="1"/>
  <c r="A84" i="1"/>
  <c r="C90" i="1"/>
  <c r="C91" i="1"/>
  <c r="A90" i="1"/>
  <c r="A91" i="1"/>
  <c r="A56" i="1"/>
  <c r="B48" i="1" l="1"/>
  <c r="B40" i="1"/>
  <c r="C47" i="1"/>
  <c r="A47" i="1"/>
  <c r="C30" i="1"/>
  <c r="C31" i="1"/>
  <c r="C32" i="1"/>
  <c r="A30" i="1"/>
  <c r="A31" i="1"/>
  <c r="A32" i="1"/>
  <c r="B74" i="1" l="1"/>
  <c r="C73" i="1"/>
  <c r="A85" i="1" l="1"/>
  <c r="C85" i="1"/>
  <c r="A72" i="1"/>
  <c r="C72" i="1"/>
  <c r="A65" i="1"/>
  <c r="C65" i="1"/>
  <c r="C64" i="1" l="1"/>
  <c r="C67" i="1"/>
  <c r="A64" i="1"/>
  <c r="A67" i="1"/>
  <c r="A44" i="1" l="1"/>
  <c r="C44" i="1"/>
  <c r="A9" i="1"/>
  <c r="C9" i="1"/>
  <c r="A59" i="1"/>
  <c r="C59" i="1"/>
  <c r="C57" i="1" l="1"/>
  <c r="A57" i="1"/>
  <c r="A77" i="1" l="1"/>
</calcChain>
</file>

<file path=xl/sharedStrings.xml><?xml version="1.0" encoding="utf-8"?>
<sst xmlns="http://schemas.openxmlformats.org/spreadsheetml/2006/main" count="998" uniqueCount="29">
  <si>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</si>
  <si>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</si>
  <si>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</si>
  <si>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</si>
  <si>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</si>
  <si>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</si>
  <si>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</si>
  <si>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</si>
  <si>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</si>
  <si>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</si>
  <si>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</si>
  <si>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</si>
  <si>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</si>
  <si>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</si>
  <si>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</si>
  <si>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</si>
  <si>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</si>
  <si>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</si>
  <si>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</si>
  <si>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</si>
  <si>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</si>
  <si>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</si>
  <si>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3335959984 </t>
  </si>
  <si>
    <t>3335961383 </t>
  </si>
  <si>
    <t>3335961415 </t>
  </si>
  <si>
    <t>3335961464 </t>
  </si>
  <si>
    <t>3335961004</t>
  </si>
  <si>
    <t>3335960074</t>
  </si>
  <si>
    <t>2 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</si>
</sst>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8" fillId="6" borderId="3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62"/>
      <tableStyleElement type="headerRow" dxfId="1161"/>
      <tableStyleElement type="totalRow" dxfId="1160"/>
      <tableStyleElement type="firstColumn" dxfId="1159"/>
      <tableStyleElement type="lastColumn" dxfId="1158"/>
      <tableStyleElement type="firstRowStripe" dxfId="1157"/>
      <tableStyleElement type="firstColumnStripe" dxfId="1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31" zoomScale="80" zoomScaleNormal="80" workbookViewId="0">
      <selection activeCell="C18" sqref="C18"/>
    </sheetView>
  </sheetViews>
  <sheetFormatPr baseColWidth="10" defaultColWidth="23.42578125" defaultRowHeight="15" x14ac:dyDescent="0.25"/>
  <cols>
    <col min="1" max="1" width="26.42578125" bestFit="1" customWidth="1"/>
    <col min="2" max="2" width="23" style="35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62" t="s">
        <v>1</v>
      </c>
      <c r="B1" s="63"/>
      <c r="C1" s="63"/>
      <c r="D1" s="63"/>
      <c r="E1" s="64"/>
    </row>
    <row r="2" spans="1:5" ht="25.5" x14ac:dyDescent="0.25">
      <c r="A2" s="65" t="s">
        <v>0</v>
      </c>
      <c r="B2" s="66"/>
      <c r="C2" s="66"/>
      <c r="D2" s="66"/>
      <c r="E2" s="67"/>
    </row>
    <row r="3" spans="1:5" ht="18" x14ac:dyDescent="0.25">
      <c r="B3" s="32"/>
      <c r="C3" s="1"/>
      <c r="D3" s="1"/>
      <c r="E3" s="8"/>
    </row>
    <row r="4" spans="1:5" ht="18.75" thickBot="1" x14ac:dyDescent="0.3">
      <c r="A4" s="7" t="s">
        <v>2</v>
      </c>
      <c r="B4" s="29">
        <v>44398.25</v>
      </c>
      <c r="C4" s="1"/>
      <c r="D4" s="1"/>
      <c r="E4" s="9"/>
    </row>
    <row r="5" spans="1:5" ht="18.75" thickBot="1" x14ac:dyDescent="0.3">
      <c r="A5" s="7" t="s">
        <v>3</v>
      </c>
      <c r="B5" s="29">
        <v>44398.708333333336</v>
      </c>
      <c r="C5" s="40"/>
      <c r="D5" s="1"/>
      <c r="E5" s="9"/>
    </row>
    <row r="6" spans="1:5" ht="18" x14ac:dyDescent="0.25">
      <c r="B6" s="32"/>
      <c r="C6" s="1"/>
      <c r="D6" s="1"/>
      <c r="E6" s="11"/>
    </row>
    <row r="7" spans="1:5" ht="18" customHeight="1" x14ac:dyDescent="0.25">
      <c r="A7" s="68" t="s">
        <v>4</v>
      </c>
      <c r="B7" s="69"/>
      <c r="C7" s="69"/>
      <c r="D7" s="69"/>
      <c r="E7" s="70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str">
        <f>VLOOKUP(B9,'[1]LISTADO ATM'!$A$2:$C$822,3,0)</f>
        <v>NORTE</v>
      </c>
      <c r="B9" s="31">
        <v>288</v>
      </c>
      <c r="C9" s="46" t="str">
        <f>VLOOKUP(B9,'[1]LISTADO ATM'!$A$2:$B$822,2,0)</f>
        <v xml:space="preserve">ATM Oficina Camino Real II (Puerto Plata) </v>
      </c>
      <c r="D9" s="13" t="s">
        <v>19</v>
      </c>
      <c r="E9" s="21" t="s">
        <v>23</v>
      </c>
    </row>
    <row r="10" spans="1:5" ht="18" customHeight="1" x14ac:dyDescent="0.25">
      <c r="A10" s="18" t="str">
        <f>VLOOKUP(B10,'[1]LISTADO ATM'!$A$2:$C$822,3,0)</f>
        <v>DISTRITO NACIONAL</v>
      </c>
      <c r="B10" s="31">
        <v>813</v>
      </c>
      <c r="C10" s="46" t="str">
        <f>VLOOKUP(B10,'[1]LISTADO ATM'!$A$2:$B$822,2,0)</f>
        <v>ATM Oficina Occidental Mall</v>
      </c>
      <c r="D10" s="13" t="s">
        <v>19</v>
      </c>
      <c r="E10" s="21">
        <v>3335960740</v>
      </c>
    </row>
    <row r="11" spans="1:5" ht="18" customHeight="1" x14ac:dyDescent="0.25">
      <c r="A11" s="18" t="str">
        <f>VLOOKUP(B11,'[1]LISTADO ATM'!$A$2:$C$822,3,0)</f>
        <v>ESTE</v>
      </c>
      <c r="B11" s="31">
        <v>660</v>
      </c>
      <c r="C11" s="46" t="str">
        <f>VLOOKUP(B11,'[1]LISTADO ATM'!$A$2:$B$822,2,0)</f>
        <v>ATM Oficina Romana Norte II</v>
      </c>
      <c r="D11" s="13" t="s">
        <v>19</v>
      </c>
      <c r="E11" s="21">
        <v>3335960912</v>
      </c>
    </row>
    <row r="12" spans="1:5" ht="18" customHeight="1" x14ac:dyDescent="0.25">
      <c r="A12" s="18" t="str">
        <f>VLOOKUP(B12,'[1]LISTADO ATM'!$A$2:$C$822,3,0)</f>
        <v>DISTRITO NACIONAL</v>
      </c>
      <c r="B12" s="31">
        <v>884</v>
      </c>
      <c r="C12" s="46" t="str">
        <f>VLOOKUP(B12,'[1]LISTADO ATM'!$A$2:$B$822,2,0)</f>
        <v xml:space="preserve">ATM UNP Olé Sabana Perdida </v>
      </c>
      <c r="D12" s="13" t="s">
        <v>19</v>
      </c>
      <c r="E12" s="21">
        <v>3335961444</v>
      </c>
    </row>
    <row r="13" spans="1:5" ht="18" customHeight="1" x14ac:dyDescent="0.25">
      <c r="A13" s="18" t="str">
        <f>VLOOKUP(B13,'[1]LISTADO ATM'!$A$2:$C$822,3,0)</f>
        <v>DISTRITO NACIONAL</v>
      </c>
      <c r="B13" s="31">
        <v>359</v>
      </c>
      <c r="C13" s="46" t="str">
        <f>VLOOKUP(B13,'[1]LISTADO ATM'!$A$2:$B$822,2,0)</f>
        <v>ATM S/M Bravo Ozama</v>
      </c>
      <c r="D13" s="13" t="s">
        <v>19</v>
      </c>
      <c r="E13" s="21">
        <v>3335961461</v>
      </c>
    </row>
    <row r="14" spans="1:5" ht="18" customHeight="1" x14ac:dyDescent="0.25">
      <c r="A14" s="18" t="str">
        <f>VLOOKUP(B14,'[1]LISTADO ATM'!$A$2:$C$822,3,0)</f>
        <v>DISTRITO NACIONAL</v>
      </c>
      <c r="B14" s="31">
        <v>560</v>
      </c>
      <c r="C14" s="46" t="str">
        <f>VLOOKUP(B14,'[1]LISTADO ATM'!$A$2:$B$822,2,0)</f>
        <v xml:space="preserve">ATM Junta Central Electoral </v>
      </c>
      <c r="D14" s="13" t="s">
        <v>19</v>
      </c>
      <c r="E14" s="21">
        <v>3335961462</v>
      </c>
    </row>
    <row r="15" spans="1:5" ht="18" customHeight="1" x14ac:dyDescent="0.25">
      <c r="A15" s="18" t="str">
        <f>VLOOKUP(B15,'[1]LISTADO ATM'!$A$2:$C$822,3,0)</f>
        <v>DISTRITO NACIONAL</v>
      </c>
      <c r="B15" s="31">
        <v>425</v>
      </c>
      <c r="C15" s="46" t="str">
        <f>VLOOKUP(B15,'[1]LISTADO ATM'!$A$2:$B$822,2,0)</f>
        <v xml:space="preserve">ATM UNP Jumbo Luperón II </v>
      </c>
      <c r="D15" s="13" t="s">
        <v>19</v>
      </c>
      <c r="E15" s="21" t="s">
        <v>25</v>
      </c>
    </row>
    <row r="16" spans="1:5" ht="18" customHeight="1" x14ac:dyDescent="0.25">
      <c r="A16" s="18" t="str">
        <f>VLOOKUP(B16,'[1]LISTADO ATM'!$A$2:$C$822,3,0)</f>
        <v>DISTRITO NACIONAL</v>
      </c>
      <c r="B16" s="31">
        <v>717</v>
      </c>
      <c r="C16" s="46" t="str">
        <f>VLOOKUP(B16,'[1]LISTADO ATM'!$A$2:$B$822,2,0)</f>
        <v xml:space="preserve">ATM Oficina Los Alcarrizos </v>
      </c>
      <c r="D16" s="13" t="s">
        <v>19</v>
      </c>
      <c r="E16" s="21">
        <v>3335958083</v>
      </c>
    </row>
    <row r="17" spans="1:5" ht="18" customHeight="1" x14ac:dyDescent="0.25">
      <c r="A17" s="18" t="str">
        <f>VLOOKUP(B17,'[1]LISTADO ATM'!$A$2:$C$822,3,0)</f>
        <v>ESTE</v>
      </c>
      <c r="B17" s="31">
        <v>912</v>
      </c>
      <c r="C17" s="46" t="str">
        <f>VLOOKUP(B17,'[1]LISTADO ATM'!$A$2:$B$822,2,0)</f>
        <v xml:space="preserve">ATM Oficina San Pedro II </v>
      </c>
      <c r="D17" s="13" t="s">
        <v>19</v>
      </c>
      <c r="E17" s="21">
        <v>3335961467</v>
      </c>
    </row>
    <row r="18" spans="1:5" ht="18" customHeight="1" x14ac:dyDescent="0.25">
      <c r="A18" s="18" t="str">
        <f>VLOOKUP(B18,'[1]LISTADO ATM'!$A$2:$C$822,3,0)</f>
        <v>DISTRITO NACIONAL</v>
      </c>
      <c r="B18" s="31">
        <v>908</v>
      </c>
      <c r="C18" s="46" t="str">
        <f>VLOOKUP(B18,'[1]LISTADO ATM'!$A$2:$B$822,2,0)</f>
        <v xml:space="preserve">ATM Oficina Plaza Botánika </v>
      </c>
      <c r="D18" s="13" t="s">
        <v>19</v>
      </c>
      <c r="E18" s="21">
        <v>3335960977</v>
      </c>
    </row>
    <row r="19" spans="1:5" ht="18" customHeight="1" x14ac:dyDescent="0.25">
      <c r="A19" s="18" t="str">
        <f>VLOOKUP(B19,'[1]LISTADO ATM'!$A$2:$C$822,3,0)</f>
        <v>DISTRITO NACIONAL</v>
      </c>
      <c r="B19" s="31">
        <v>378</v>
      </c>
      <c r="C19" s="46" t="str">
        <f>VLOOKUP(B19,'[1]LISTADO ATM'!$A$2:$B$822,2,0)</f>
        <v>ATM UNP Villa Flores</v>
      </c>
      <c r="D19" s="13" t="s">
        <v>19</v>
      </c>
      <c r="E19" s="21">
        <v>3335961411</v>
      </c>
    </row>
    <row r="20" spans="1:5" ht="18" customHeight="1" x14ac:dyDescent="0.25">
      <c r="A20" s="18" t="str">
        <f>VLOOKUP(B20,'[1]LISTADO ATM'!$A$2:$C$822,3,0)</f>
        <v>DISTRITO NACIONAL</v>
      </c>
      <c r="B20" s="45">
        <v>409</v>
      </c>
      <c r="C20" s="46" t="str">
        <f>VLOOKUP(B20,'[1]LISTADO ATM'!$A$2:$B$822,2,0)</f>
        <v xml:space="preserve">ATM Oficina Las Palmas de Herrera I </v>
      </c>
      <c r="D20" s="13" t="s">
        <v>19</v>
      </c>
      <c r="E20" s="41">
        <v>3335961493</v>
      </c>
    </row>
    <row r="21" spans="1:5" ht="18" customHeight="1" x14ac:dyDescent="0.25">
      <c r="A21" s="18" t="str">
        <f>VLOOKUP(B21,'[1]LISTADO ATM'!$A$2:$C$822,3,0)</f>
        <v>SUR</v>
      </c>
      <c r="B21" s="31">
        <v>311</v>
      </c>
      <c r="C21" s="46" t="str">
        <f>VLOOKUP(B21,'[1]LISTADO ATM'!$A$2:$B$822,2,0)</f>
        <v>ATM Plaza Eroski</v>
      </c>
      <c r="D21" s="13" t="s">
        <v>19</v>
      </c>
      <c r="E21" s="21">
        <v>3335961564</v>
      </c>
    </row>
    <row r="22" spans="1:5" ht="18" customHeight="1" x14ac:dyDescent="0.25">
      <c r="A22" s="18" t="str">
        <f>VLOOKUP(B22,'[1]LISTADO ATM'!$A$2:$C$822,3,0)</f>
        <v>NORTE</v>
      </c>
      <c r="B22" s="31">
        <v>77</v>
      </c>
      <c r="C22" s="46" t="str">
        <f>VLOOKUP(B22,'[1]LISTADO ATM'!$A$2:$B$822,2,0)</f>
        <v xml:space="preserve">ATM Oficina Cruce de Imbert </v>
      </c>
      <c r="D22" s="13" t="s">
        <v>19</v>
      </c>
      <c r="E22" s="41" t="s">
        <v>26</v>
      </c>
    </row>
    <row r="23" spans="1:5" ht="18" customHeight="1" x14ac:dyDescent="0.25">
      <c r="A23" s="18" t="str">
        <f>VLOOKUP(B23,'[1]LISTADO ATM'!$A$2:$C$822,3,0)</f>
        <v>ESTE</v>
      </c>
      <c r="B23" s="31">
        <v>158</v>
      </c>
      <c r="C23" s="46" t="str">
        <f>VLOOKUP(B23,'[1]LISTADO ATM'!$A$2:$B$822,2,0)</f>
        <v xml:space="preserve">ATM Oficina Romana Norte </v>
      </c>
      <c r="D23" s="13" t="s">
        <v>19</v>
      </c>
      <c r="E23" s="41">
        <v>3335961976</v>
      </c>
    </row>
    <row r="24" spans="1:5" ht="18" customHeight="1" x14ac:dyDescent="0.25">
      <c r="A24" s="18" t="str">
        <f>VLOOKUP(B24,'[1]LISTADO ATM'!$A$2:$C$822,3,0)</f>
        <v>DISTRITO NACIONAL</v>
      </c>
      <c r="B24" s="31">
        <v>887</v>
      </c>
      <c r="C24" s="46" t="str">
        <f>VLOOKUP(B24,'[1]LISTADO ATM'!$A$2:$B$822,2,0)</f>
        <v>ATM S/M Bravo Los Proceres</v>
      </c>
      <c r="D24" s="13" t="s">
        <v>19</v>
      </c>
      <c r="E24" s="41">
        <v>3335961988</v>
      </c>
    </row>
    <row r="25" spans="1:5" ht="18" customHeight="1" x14ac:dyDescent="0.25">
      <c r="A25" s="18" t="str">
        <f>VLOOKUP(B25,'[1]LISTADO ATM'!$A$2:$C$822,3,0)</f>
        <v>DISTRITO NACIONAL</v>
      </c>
      <c r="B25" s="31">
        <v>993</v>
      </c>
      <c r="C25" s="46" t="str">
        <f>VLOOKUP(B25,'[1]LISTADO ATM'!$A$2:$B$822,2,0)</f>
        <v xml:space="preserve">ATM Centro Medico Integral II </v>
      </c>
      <c r="D25" s="13" t="s">
        <v>19</v>
      </c>
      <c r="E25" s="41">
        <v>3335962439</v>
      </c>
    </row>
    <row r="26" spans="1:5" ht="18" customHeight="1" x14ac:dyDescent="0.25">
      <c r="A26" s="18" t="str">
        <f>VLOOKUP(B26,'[1]LISTADO ATM'!$A$2:$C$822,3,0)</f>
        <v>DISTRITO NACIONAL</v>
      </c>
      <c r="B26" s="31">
        <v>876</v>
      </c>
      <c r="C26" s="46" t="str">
        <f>VLOOKUP(B26,'[1]LISTADO ATM'!$A$2:$B$822,2,0)</f>
        <v xml:space="preserve">ATM Estación Next Abraham Lincoln </v>
      </c>
      <c r="D26" s="13" t="s">
        <v>19</v>
      </c>
      <c r="E26" s="41">
        <v>3335956269</v>
      </c>
    </row>
    <row r="27" spans="1:5" ht="18" customHeight="1" x14ac:dyDescent="0.25">
      <c r="A27" s="18" t="str">
        <f>VLOOKUP(B27,'[1]LISTADO ATM'!$A$2:$C$822,3,0)</f>
        <v>ESTE</v>
      </c>
      <c r="B27" s="31">
        <v>824</v>
      </c>
      <c r="C27" s="46" t="str">
        <f>VLOOKUP(B27,'[1]LISTADO ATM'!$A$2:$B$822,2,0)</f>
        <v xml:space="preserve">ATM Multiplaza (Higuey) </v>
      </c>
      <c r="D27" s="13" t="s">
        <v>19</v>
      </c>
      <c r="E27" s="41">
        <v>3335960761</v>
      </c>
    </row>
    <row r="28" spans="1:5" ht="18" customHeight="1" x14ac:dyDescent="0.25">
      <c r="A28" s="18" t="str">
        <f>VLOOKUP(B28,'[1]LISTADO ATM'!$A$2:$C$822,3,0)</f>
        <v>DISTRITO NACIONAL</v>
      </c>
      <c r="B28" s="30">
        <v>515</v>
      </c>
      <c r="C28" s="46" t="str">
        <f>VLOOKUP(B28,'[1]LISTADO ATM'!$A$2:$B$822,2,0)</f>
        <v xml:space="preserve">ATM Oficina Agora Mall I </v>
      </c>
      <c r="D28" s="13" t="s">
        <v>19</v>
      </c>
      <c r="E28" s="41">
        <v>3335961459</v>
      </c>
    </row>
    <row r="29" spans="1:5" ht="18" customHeight="1" x14ac:dyDescent="0.25">
      <c r="A29" s="18" t="str">
        <f>VLOOKUP(B29,'[1]LISTADO ATM'!$A$2:$C$822,3,0)</f>
        <v>DISTRITO NACIONAL</v>
      </c>
      <c r="B29" s="30">
        <v>696</v>
      </c>
      <c r="C29" s="46" t="str">
        <f>VLOOKUP(B29,'[1]LISTADO ATM'!$A$2:$B$822,2,0)</f>
        <v>ATM Olé Jacobo Majluta</v>
      </c>
      <c r="D29" s="13" t="s">
        <v>19</v>
      </c>
      <c r="E29" s="41">
        <v>3335960767</v>
      </c>
    </row>
    <row r="30" spans="1:5" ht="18" customHeight="1" x14ac:dyDescent="0.25">
      <c r="A30" s="18" t="str">
        <f>VLOOKUP(B30,'[1]LISTADO ATM'!$A$2:$C$822,3,0)</f>
        <v>ESTE</v>
      </c>
      <c r="B30" s="30">
        <v>844</v>
      </c>
      <c r="C30" s="46" t="str">
        <f>VLOOKUP(B30,'[1]LISTADO ATM'!$A$2:$B$822,2,0)</f>
        <v xml:space="preserve">ATM San Juan Shopping Center (Bávaro) </v>
      </c>
      <c r="D30" s="13" t="s">
        <v>19</v>
      </c>
      <c r="E30" s="41">
        <v>3335961695</v>
      </c>
    </row>
    <row r="31" spans="1:5" ht="18" customHeight="1" x14ac:dyDescent="0.25">
      <c r="A31" s="18" t="str">
        <f>VLOOKUP(B31,'[1]LISTADO ATM'!$A$2:$C$822,3,0)</f>
        <v>NORTE</v>
      </c>
      <c r="B31" s="30">
        <v>413</v>
      </c>
      <c r="C31" s="46" t="str">
        <f>VLOOKUP(B31,'[1]LISTADO ATM'!$A$2:$B$822,2,0)</f>
        <v xml:space="preserve">ATM UNP Las Galeras Samaná </v>
      </c>
      <c r="D31" s="13" t="s">
        <v>19</v>
      </c>
      <c r="E31" s="41" t="s">
        <v>27</v>
      </c>
    </row>
    <row r="32" spans="1:5" ht="18" customHeight="1" x14ac:dyDescent="0.25">
      <c r="A32" s="18" t="str">
        <f>VLOOKUP(B32,'[1]LISTADO ATM'!$A$2:$C$822,3,0)</f>
        <v>NORTE</v>
      </c>
      <c r="B32" s="30">
        <v>395</v>
      </c>
      <c r="C32" s="46" t="str">
        <f>VLOOKUP(B32,'[1]LISTADO ATM'!$A$2:$B$822,2,0)</f>
        <v xml:space="preserve">ATM UNP Sabana Iglesia </v>
      </c>
      <c r="D32" s="13" t="s">
        <v>19</v>
      </c>
      <c r="E32" s="41">
        <v>3335961967</v>
      </c>
    </row>
    <row r="33" spans="1:5" ht="18" customHeight="1" x14ac:dyDescent="0.25">
      <c r="A33" s="36" t="str">
        <f>VLOOKUP(B33,'[1]LISTADO ATM'!$A$2:$C$822,3,0)</f>
        <v>NORTE</v>
      </c>
      <c r="B33" s="31">
        <v>605</v>
      </c>
      <c r="C33" s="37" t="str">
        <f>VLOOKUP(B33,'[1]LISTADO ATM'!$A$2:$B$822,2,0)</f>
        <v xml:space="preserve">ATM Oficina Bonao I </v>
      </c>
      <c r="D33" s="13" t="s">
        <v>19</v>
      </c>
      <c r="E33" s="41">
        <v>3335962466</v>
      </c>
    </row>
    <row r="34" spans="1:5" ht="18" customHeight="1" x14ac:dyDescent="0.25">
      <c r="A34" s="36" t="str">
        <f>VLOOKUP(B34,'[1]LISTADO ATM'!$A$2:$C$822,3,0)</f>
        <v>ESTE</v>
      </c>
      <c r="B34" s="31">
        <v>104</v>
      </c>
      <c r="C34" s="37" t="str">
        <f>VLOOKUP(B34,'[1]LISTADO ATM'!$A$2:$B$822,2,0)</f>
        <v xml:space="preserve">ATM Jumbo Higuey </v>
      </c>
      <c r="D34" s="13" t="s">
        <v>19</v>
      </c>
      <c r="E34" s="41">
        <v>3335962446</v>
      </c>
    </row>
    <row r="35" spans="1:5" ht="18" customHeight="1" x14ac:dyDescent="0.25">
      <c r="A35" s="36" t="str">
        <f>VLOOKUP(B35,'[1]LISTADO ATM'!$A$2:$C$822,3,0)</f>
        <v>ESTE</v>
      </c>
      <c r="B35" s="31">
        <v>480</v>
      </c>
      <c r="C35" s="37" t="str">
        <f>VLOOKUP(B35,'[1]LISTADO ATM'!$A$2:$B$822,2,0)</f>
        <v>ATM UNP Farmaconal Higuey</v>
      </c>
      <c r="D35" s="13" t="s">
        <v>19</v>
      </c>
      <c r="E35" s="21">
        <v>3335959434</v>
      </c>
    </row>
    <row r="36" spans="1:5" ht="18" customHeight="1" x14ac:dyDescent="0.25">
      <c r="A36" s="36" t="str">
        <f>VLOOKUP(B36,'[1]LISTADO ATM'!$A$2:$C$822,3,0)</f>
        <v>ESTE</v>
      </c>
      <c r="B36" s="31">
        <v>429</v>
      </c>
      <c r="C36" s="37" t="str">
        <f>VLOOKUP(B36,'[1]LISTADO ATM'!$A$2:$B$822,2,0)</f>
        <v xml:space="preserve">ATM Oficina Jumbo La Romana </v>
      </c>
      <c r="D36" s="13" t="s">
        <v>19</v>
      </c>
      <c r="E36" s="21" t="s">
        <v>22</v>
      </c>
    </row>
    <row r="37" spans="1:5" ht="18" customHeight="1" x14ac:dyDescent="0.25">
      <c r="A37" s="36" t="str">
        <f>VLOOKUP(B37,'[1]LISTADO ATM'!$A$2:$C$822,3,0)</f>
        <v>ESTE</v>
      </c>
      <c r="B37" s="31">
        <v>613</v>
      </c>
      <c r="C37" s="37" t="str">
        <f>VLOOKUP(B37,'[1]LISTADO ATM'!$A$2:$B$822,2,0)</f>
        <v xml:space="preserve">ATM Almacenes Zaglul (La Altagracia) </v>
      </c>
      <c r="D37" s="13" t="s">
        <v>19</v>
      </c>
      <c r="E37" s="41">
        <v>3335962441</v>
      </c>
    </row>
    <row r="38" spans="1:5" ht="17.25" customHeight="1" x14ac:dyDescent="0.25">
      <c r="A38" s="18" t="str">
        <f>VLOOKUP(B38,'[1]LISTADO ATM'!$A$2:$C$822,3,0)</f>
        <v>DISTRITO NACIONAL</v>
      </c>
      <c r="B38" s="30">
        <v>567</v>
      </c>
      <c r="C38" s="21" t="str">
        <f>VLOOKUP(B38,'[1]LISTADO ATM'!$A$2:$B$822,2,0)</f>
        <v xml:space="preserve">ATM Oficina Máximo Gómez </v>
      </c>
      <c r="D38" s="13" t="s">
        <v>19</v>
      </c>
      <c r="E38" s="41">
        <v>3335961242</v>
      </c>
    </row>
    <row r="39" spans="1:5" ht="17.25" customHeight="1" x14ac:dyDescent="0.25">
      <c r="A39" s="18" t="str">
        <f>VLOOKUP(B39,'[1]LISTADO ATM'!$A$2:$C$822,3,0)</f>
        <v>SUR</v>
      </c>
      <c r="B39" s="30">
        <v>33</v>
      </c>
      <c r="C39" s="21" t="str">
        <f>VLOOKUP(B39,'[1]LISTADO ATM'!$A$2:$B$822,2,0)</f>
        <v xml:space="preserve">ATM UNP Juan de Herrera </v>
      </c>
      <c r="D39" s="13" t="s">
        <v>19</v>
      </c>
      <c r="E39" s="41">
        <v>3335962649</v>
      </c>
    </row>
    <row r="40" spans="1:5" ht="18.75" thickBot="1" x14ac:dyDescent="0.3">
      <c r="A40" s="3" t="s">
        <v>11</v>
      </c>
      <c r="B40" s="42">
        <f>COUNT(B9:B39)</f>
        <v>31</v>
      </c>
      <c r="C40" s="49"/>
      <c r="D40" s="50"/>
      <c r="E40" s="51"/>
    </row>
    <row r="41" spans="1:5" x14ac:dyDescent="0.25">
      <c r="B41" s="33"/>
      <c r="E41" s="5"/>
    </row>
    <row r="42" spans="1:5" ht="18" x14ac:dyDescent="0.25">
      <c r="A42" s="68" t="s">
        <v>15</v>
      </c>
      <c r="B42" s="69"/>
      <c r="C42" s="69"/>
      <c r="D42" s="69"/>
      <c r="E42" s="70"/>
    </row>
    <row r="43" spans="1:5" ht="18" x14ac:dyDescent="0.25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</row>
    <row r="44" spans="1:5" ht="18" x14ac:dyDescent="0.25">
      <c r="A44" s="18" t="str">
        <f>VLOOKUP(B44,'[1]LISTADO ATM'!$A$2:$C$822,3,0)</f>
        <v>DISTRITO NACIONAL</v>
      </c>
      <c r="B44" s="30">
        <v>391</v>
      </c>
      <c r="C44" s="21" t="str">
        <f>VLOOKUP(B44,'[1]LISTADO ATM'!$A$2:$B$822,2,0)</f>
        <v xml:space="preserve">ATM S/M Jumbo Luperón </v>
      </c>
      <c r="D44" s="13" t="s">
        <v>18</v>
      </c>
      <c r="E44" s="21">
        <v>3335961858</v>
      </c>
    </row>
    <row r="45" spans="1:5" ht="18" x14ac:dyDescent="0.25">
      <c r="A45" s="18" t="str">
        <f>VLOOKUP(B45,'[1]LISTADO ATM'!$A$2:$C$822,3,0)</f>
        <v>NORTE</v>
      </c>
      <c r="B45" s="30">
        <v>774</v>
      </c>
      <c r="C45" s="21" t="str">
        <f>VLOOKUP(B45,'[1]LISTADO ATM'!$A$2:$B$822,2,0)</f>
        <v xml:space="preserve">ATM Oficina Montecristi </v>
      </c>
      <c r="D45" s="13" t="s">
        <v>18</v>
      </c>
      <c r="E45" s="21">
        <v>3335961466</v>
      </c>
    </row>
    <row r="46" spans="1:5" ht="18" x14ac:dyDescent="0.25">
      <c r="A46" s="18" t="str">
        <f>VLOOKUP(B46,'[1]LISTADO ATM'!$A$2:$C$822,3,0)</f>
        <v>DISTRITO NACIONAL</v>
      </c>
      <c r="B46" s="30">
        <v>525</v>
      </c>
      <c r="C46" s="21" t="str">
        <f>VLOOKUP(B46,'[1]LISTADO ATM'!$A$2:$B$822,2,0)</f>
        <v>ATM S/M Bravo Las Americas</v>
      </c>
      <c r="D46" s="13" t="s">
        <v>18</v>
      </c>
      <c r="E46" s="21">
        <v>3335958562</v>
      </c>
    </row>
    <row r="47" spans="1:5" ht="18" x14ac:dyDescent="0.25">
      <c r="A47" s="18" t="str">
        <f>VLOOKUP(B47,'[1]LISTADO ATM'!$A$2:$C$822,3,0)</f>
        <v>NORTE</v>
      </c>
      <c r="B47" s="30">
        <v>606</v>
      </c>
      <c r="C47" s="21" t="str">
        <f>VLOOKUP(B47,'[1]LISTADO ATM'!$A$2:$B$822,2,0)</f>
        <v xml:space="preserve">ATM UNP Manolo Tavarez Justo </v>
      </c>
      <c r="D47" s="13" t="s">
        <v>18</v>
      </c>
      <c r="E47" s="21">
        <v>3335961484</v>
      </c>
    </row>
    <row r="48" spans="1:5" ht="18" customHeight="1" thickBot="1" x14ac:dyDescent="0.3">
      <c r="A48" s="3" t="s">
        <v>11</v>
      </c>
      <c r="B48" s="42">
        <f>COUNT(B44:B47)</f>
        <v>4</v>
      </c>
      <c r="C48" s="49"/>
      <c r="D48" s="50"/>
      <c r="E48" s="51"/>
    </row>
    <row r="49" spans="1:5" ht="15.75" thickBot="1" x14ac:dyDescent="0.3">
      <c r="B49" s="33"/>
      <c r="E49" s="5"/>
    </row>
    <row r="50" spans="1:5" ht="18.75" thickBot="1" x14ac:dyDescent="0.3">
      <c r="A50" s="52" t="s">
        <v>13</v>
      </c>
      <c r="B50" s="53"/>
      <c r="C50" s="53"/>
      <c r="D50" s="53"/>
      <c r="E50" s="54"/>
    </row>
    <row r="51" spans="1:5" ht="18" x14ac:dyDescent="0.25">
      <c r="A51" s="2" t="s">
        <v>5</v>
      </c>
      <c r="B51" s="2" t="s">
        <v>6</v>
      </c>
      <c r="C51" s="2" t="s">
        <v>7</v>
      </c>
      <c r="D51" s="2" t="s">
        <v>8</v>
      </c>
      <c r="E51" s="2" t="s">
        <v>9</v>
      </c>
    </row>
    <row r="52" spans="1:5" ht="18" customHeight="1" x14ac:dyDescent="0.25">
      <c r="A52" s="36" t="str">
        <f>VLOOKUP(B52,'[1]LISTADO ATM'!$A$2:$C$822,3,0)</f>
        <v>ESTE</v>
      </c>
      <c r="B52" s="31">
        <v>945</v>
      </c>
      <c r="C52" s="37" t="str">
        <f>VLOOKUP(B52,'[1]LISTADO ATM'!$A$2:$B$822,2,0)</f>
        <v xml:space="preserve">ATM UNP El Valle (Hato Mayor) </v>
      </c>
      <c r="D52" s="44" t="s">
        <v>10</v>
      </c>
      <c r="E52" s="41">
        <v>3335962453</v>
      </c>
    </row>
    <row r="53" spans="1:5" ht="18" customHeight="1" x14ac:dyDescent="0.25">
      <c r="A53" s="36" t="str">
        <f>VLOOKUP(B53,'[1]LISTADO ATM'!$A$2:$C$822,3,0)</f>
        <v>DISTRITO NACIONAL</v>
      </c>
      <c r="B53" s="31">
        <v>487</v>
      </c>
      <c r="C53" s="37" t="str">
        <f>VLOOKUP(B53,'[1]LISTADO ATM'!$A$2:$B$822,2,0)</f>
        <v xml:space="preserve">ATM Olé Hainamosa </v>
      </c>
      <c r="D53" s="44" t="s">
        <v>10</v>
      </c>
      <c r="E53" s="41">
        <v>3335962458</v>
      </c>
    </row>
    <row r="54" spans="1:5" ht="18" customHeight="1" x14ac:dyDescent="0.25">
      <c r="A54" s="36" t="str">
        <f>VLOOKUP(B54,'[1]LISTADO ATM'!$A$2:$C$822,3,0)</f>
        <v>ESTE</v>
      </c>
      <c r="B54" s="31">
        <v>742</v>
      </c>
      <c r="C54" s="37" t="str">
        <f>VLOOKUP(B54,'[1]LISTADO ATM'!$A$2:$B$822,2,0)</f>
        <v xml:space="preserve">ATM Oficina Plaza del Rey (La Romana) </v>
      </c>
      <c r="D54" s="44" t="s">
        <v>10</v>
      </c>
      <c r="E54" s="41">
        <v>3335962463</v>
      </c>
    </row>
    <row r="55" spans="1:5" ht="18" customHeight="1" x14ac:dyDescent="0.25">
      <c r="A55" s="36" t="str">
        <f>VLOOKUP(B55,'[1]LISTADO ATM'!$A$2:$C$822,3,0)</f>
        <v>DISTRITO NACIONAL</v>
      </c>
      <c r="B55" s="31">
        <v>957</v>
      </c>
      <c r="C55" s="37" t="str">
        <f>VLOOKUP(B55,'[1]LISTADO ATM'!$A$2:$B$822,2,0)</f>
        <v xml:space="preserve">ATM Oficina Venezuela </v>
      </c>
      <c r="D55" s="44" t="s">
        <v>10</v>
      </c>
      <c r="E55" s="41">
        <v>3335962519</v>
      </c>
    </row>
    <row r="56" spans="1:5" ht="18" customHeight="1" x14ac:dyDescent="0.25">
      <c r="A56" s="36" t="str">
        <f>VLOOKUP(B56,'[1]LISTADO ATM'!$A$2:$C$822,3,0)</f>
        <v>ESTE</v>
      </c>
      <c r="B56" s="31">
        <v>651</v>
      </c>
      <c r="C56" s="37" t="str">
        <f>VLOOKUP(B56,'[1]LISTADO ATM'!$A$2:$B$822,2,0)</f>
        <v>ATM Eco Petroleo Romana</v>
      </c>
      <c r="D56" s="44" t="s">
        <v>10</v>
      </c>
      <c r="E56" s="41">
        <v>3335962665</v>
      </c>
    </row>
    <row r="57" spans="1:5" ht="18" customHeight="1" x14ac:dyDescent="0.25">
      <c r="A57" s="36" t="str">
        <f>VLOOKUP(B57,'[1]LISTADO ATM'!$A$2:$C$822,3,0)</f>
        <v>ESTE</v>
      </c>
      <c r="B57" s="31">
        <v>842</v>
      </c>
      <c r="C57" s="37" t="str">
        <f>VLOOKUP(B57,'[1]LISTADO ATM'!$A$2:$B$822,2,0)</f>
        <v xml:space="preserve">ATM Plaza Orense II (La Romana) </v>
      </c>
      <c r="D57" s="38" t="s">
        <v>10</v>
      </c>
      <c r="E57" s="21">
        <v>3335962770</v>
      </c>
    </row>
    <row r="58" spans="1:5" ht="18" customHeight="1" x14ac:dyDescent="0.25">
      <c r="A58" s="36" t="str">
        <f>VLOOKUP(B58,'[1]LISTADO ATM'!$A$2:$C$822,3,0)</f>
        <v>SUR</v>
      </c>
      <c r="B58" s="31">
        <v>615</v>
      </c>
      <c r="C58" s="37" t="str">
        <f>VLOOKUP(B58,'[1]LISTADO ATM'!$A$2:$B$822,2,0)</f>
        <v xml:space="preserve">ATM Estación Sunix Cabral (Barahona) </v>
      </c>
      <c r="D58" s="44" t="s">
        <v>10</v>
      </c>
      <c r="E58" s="41">
        <v>3335962786</v>
      </c>
    </row>
    <row r="59" spans="1:5" ht="18" customHeight="1" x14ac:dyDescent="0.25">
      <c r="A59" s="36" t="str">
        <f>VLOOKUP(B59,'[1]LISTADO ATM'!$A$2:$C$822,3,0)</f>
        <v>SUR</v>
      </c>
      <c r="B59" s="31">
        <v>5</v>
      </c>
      <c r="C59" s="37" t="str">
        <f>VLOOKUP(B59,'[1]LISTADO ATM'!$A$2:$B$822,2,0)</f>
        <v>ATM Oficina Autoservicio Villa Ofelia (San Juan)</v>
      </c>
      <c r="D59" s="38" t="s">
        <v>10</v>
      </c>
      <c r="E59" s="21">
        <v>3335962805</v>
      </c>
    </row>
    <row r="60" spans="1:5" ht="18.75" thickBot="1" x14ac:dyDescent="0.3">
      <c r="A60" s="22"/>
      <c r="B60" s="42">
        <f>COUNT(B52:B59)</f>
        <v>8</v>
      </c>
      <c r="C60" s="12"/>
      <c r="D60" s="12"/>
      <c r="E60" s="12"/>
    </row>
    <row r="61" spans="1:5" ht="15.75" thickBot="1" x14ac:dyDescent="0.3">
      <c r="B61" s="33"/>
      <c r="E61" s="5"/>
    </row>
    <row r="62" spans="1:5" ht="18.75" thickBot="1" x14ac:dyDescent="0.3">
      <c r="A62" s="52" t="s">
        <v>17</v>
      </c>
      <c r="B62" s="53"/>
      <c r="C62" s="53"/>
      <c r="D62" s="53"/>
      <c r="E62" s="54"/>
    </row>
    <row r="63" spans="1:5" ht="18" x14ac:dyDescent="0.25">
      <c r="A63" s="2" t="s">
        <v>5</v>
      </c>
      <c r="B63" s="2" t="s">
        <v>6</v>
      </c>
      <c r="C63" s="2" t="s">
        <v>7</v>
      </c>
      <c r="D63" s="2" t="s">
        <v>8</v>
      </c>
      <c r="E63" s="2" t="s">
        <v>9</v>
      </c>
    </row>
    <row r="64" spans="1:5" ht="17.25" customHeight="1" x14ac:dyDescent="0.25">
      <c r="A64" s="18" t="str">
        <f>VLOOKUP(B64,'[1]LISTADO ATM'!$A$2:$C$822,3,0)</f>
        <v>DISTRITO NACIONAL</v>
      </c>
      <c r="B64" s="30">
        <v>618</v>
      </c>
      <c r="C64" s="21" t="str">
        <f>VLOOKUP(B64,'[1]LISTADO ATM'!$A$2:$B$822,2,0)</f>
        <v xml:space="preserve">ATM Bienes Nacionales </v>
      </c>
      <c r="D64" s="18" t="s">
        <v>17</v>
      </c>
      <c r="E64" s="41">
        <v>3335960469</v>
      </c>
    </row>
    <row r="65" spans="1:5" ht="17.25" customHeight="1" x14ac:dyDescent="0.25">
      <c r="A65" s="18" t="str">
        <f>VLOOKUP(B65,'[1]LISTADO ATM'!$A$2:$C$822,3,0)</f>
        <v>DISTRITO NACIONAL</v>
      </c>
      <c r="B65" s="30">
        <v>585</v>
      </c>
      <c r="C65" s="21" t="str">
        <f>VLOOKUP(B65,'[1]LISTADO ATM'!$A$2:$B$822,2,0)</f>
        <v xml:space="preserve">ATM Oficina Haina Oriental </v>
      </c>
      <c r="D65" s="18" t="s">
        <v>17</v>
      </c>
      <c r="E65" s="41" t="s">
        <v>24</v>
      </c>
    </row>
    <row r="66" spans="1:5" ht="17.25" customHeight="1" x14ac:dyDescent="0.25">
      <c r="A66" s="18" t="str">
        <f>VLOOKUP(B66,'[1]LISTADO ATM'!$A$2:$C$822,3,0)</f>
        <v>DISTRITO NACIONAL</v>
      </c>
      <c r="B66" s="30">
        <v>160</v>
      </c>
      <c r="C66" s="21" t="str">
        <f>VLOOKUP(B66,'[1]LISTADO ATM'!$A$2:$B$822,2,0)</f>
        <v xml:space="preserve">ATM Oficina Herrera </v>
      </c>
      <c r="D66" s="18" t="s">
        <v>17</v>
      </c>
      <c r="E66" s="41">
        <v>3335962678</v>
      </c>
    </row>
    <row r="67" spans="1:5" ht="17.25" customHeight="1" x14ac:dyDescent="0.25">
      <c r="A67" s="18" t="str">
        <f>VLOOKUP(B67,'[1]LISTADO ATM'!$A$2:$C$822,3,0)</f>
        <v>DISTRITO NACIONAL</v>
      </c>
      <c r="B67" s="30">
        <v>911</v>
      </c>
      <c r="C67" s="21" t="str">
        <f>VLOOKUP(B67,'[1]LISTADO ATM'!$A$2:$B$822,2,0)</f>
        <v xml:space="preserve">ATM Oficina Venezuela II </v>
      </c>
      <c r="D67" s="18" t="s">
        <v>17</v>
      </c>
      <c r="E67" s="41">
        <v>3335962819</v>
      </c>
    </row>
    <row r="68" spans="1:5" ht="18.75" thickBot="1" x14ac:dyDescent="0.3">
      <c r="A68" s="22" t="s">
        <v>11</v>
      </c>
      <c r="B68" s="42">
        <f>COUNT(B64:B67)</f>
        <v>4</v>
      </c>
      <c r="C68" s="12"/>
      <c r="D68" s="12"/>
      <c r="E68" s="12"/>
    </row>
    <row r="69" spans="1:5" ht="15.75" thickBot="1" x14ac:dyDescent="0.3">
      <c r="B69" s="33"/>
      <c r="E69" s="5"/>
    </row>
    <row r="70" spans="1:5" ht="18" x14ac:dyDescent="0.25">
      <c r="A70" s="59" t="s">
        <v>17</v>
      </c>
      <c r="B70" s="60"/>
      <c r="C70" s="60"/>
      <c r="D70" s="60"/>
      <c r="E70" s="61"/>
    </row>
    <row r="71" spans="1:5" ht="18" x14ac:dyDescent="0.25">
      <c r="A71" s="2" t="s">
        <v>5</v>
      </c>
      <c r="B71" s="2" t="s">
        <v>6</v>
      </c>
      <c r="C71" s="4" t="s">
        <v>7</v>
      </c>
      <c r="D71" s="14" t="s">
        <v>8</v>
      </c>
      <c r="E71" s="2" t="s">
        <v>9</v>
      </c>
    </row>
    <row r="72" spans="1:5" ht="18" customHeight="1" x14ac:dyDescent="0.25">
      <c r="A72" s="15" t="str">
        <f>VLOOKUP(B72,'[1]LISTADO ATM'!$A$2:$C$822,3,0)</f>
        <v>DISTRITO NACIONAL</v>
      </c>
      <c r="B72" s="30">
        <v>54</v>
      </c>
      <c r="C72" s="21" t="str">
        <f>VLOOKUP(B72,'[1]LISTADO ATM'!$A$2:$B$822,2,0)</f>
        <v xml:space="preserve">ATM Autoservicio Galería 360 </v>
      </c>
      <c r="D72" s="31" t="s">
        <v>20</v>
      </c>
      <c r="E72" s="21">
        <v>3335961465</v>
      </c>
    </row>
    <row r="73" spans="1:5" ht="18" customHeight="1" x14ac:dyDescent="0.25">
      <c r="A73" s="15" t="str">
        <f>VLOOKUP(B73,'[1]LISTADO ATM'!$A$2:$C$822,3,0)</f>
        <v>DISTRITO NACIONAL</v>
      </c>
      <c r="B73" s="30">
        <v>238</v>
      </c>
      <c r="C73" s="21" t="str">
        <f>VLOOKUP(B73,'[1]LISTADO ATM'!$A$2:$B$822,2,0)</f>
        <v xml:space="preserve">ATM Multicentro La Sirena Charles de Gaulle </v>
      </c>
      <c r="D73" s="31" t="s">
        <v>20</v>
      </c>
      <c r="E73" s="21">
        <v>3335961488</v>
      </c>
    </row>
    <row r="74" spans="1:5" ht="18" customHeight="1" thickBot="1" x14ac:dyDescent="0.3">
      <c r="A74" s="22" t="s">
        <v>11</v>
      </c>
      <c r="B74" s="42">
        <f>COUNT(B72:B73)</f>
        <v>2</v>
      </c>
      <c r="C74" s="12"/>
      <c r="D74" s="12"/>
      <c r="E74" s="12"/>
    </row>
    <row r="75" spans="1:5" ht="15.75" thickBot="1" x14ac:dyDescent="0.3">
      <c r="B75" s="33"/>
      <c r="E75" s="5"/>
    </row>
    <row r="76" spans="1:5" ht="18.75" thickBot="1" x14ac:dyDescent="0.3">
      <c r="A76" s="57" t="s">
        <v>12</v>
      </c>
      <c r="B76" s="58"/>
      <c r="C76" t="s">
        <v>16</v>
      </c>
      <c r="D76" s="5"/>
      <c r="E76" s="5"/>
    </row>
    <row r="77" spans="1:5" ht="18.75" thickBot="1" x14ac:dyDescent="0.3">
      <c r="A77" s="28">
        <f>+B60+B68+B74</f>
        <v>14</v>
      </c>
      <c r="B77" s="34"/>
    </row>
    <row r="78" spans="1:5" ht="15.75" thickBot="1" x14ac:dyDescent="0.3">
      <c r="B78" s="33"/>
      <c r="E78" s="5"/>
    </row>
    <row r="79" spans="1:5" ht="18.75" thickBot="1" x14ac:dyDescent="0.3">
      <c r="A79" s="52" t="s">
        <v>14</v>
      </c>
      <c r="B79" s="53"/>
      <c r="C79" s="53"/>
      <c r="D79" s="53"/>
      <c r="E79" s="54"/>
    </row>
    <row r="80" spans="1:5" ht="18" x14ac:dyDescent="0.25">
      <c r="A80" s="6" t="s">
        <v>5</v>
      </c>
      <c r="B80" s="2" t="s">
        <v>6</v>
      </c>
      <c r="C80" s="4" t="s">
        <v>7</v>
      </c>
      <c r="D80" s="55" t="s">
        <v>8</v>
      </c>
      <c r="E80" s="56"/>
    </row>
    <row r="81" spans="1:5" ht="18" x14ac:dyDescent="0.25">
      <c r="A81" s="36" t="str">
        <f>VLOOKUP(B81,'[1]LISTADO ATM'!$A$2:$C$822,3,0)</f>
        <v>DISTRITO NACIONAL</v>
      </c>
      <c r="B81" s="30">
        <v>639</v>
      </c>
      <c r="C81" s="18" t="str">
        <f>VLOOKUP(B81,'[1]LISTADO ATM'!$A$2:$B$822,2,0)</f>
        <v xml:space="preserve">ATM Comisión Militar MOPC </v>
      </c>
      <c r="D81" s="47" t="s">
        <v>21</v>
      </c>
      <c r="E81" s="48"/>
    </row>
    <row r="82" spans="1:5" ht="18" x14ac:dyDescent="0.25">
      <c r="A82" s="36" t="str">
        <f>VLOOKUP(B82,'[1]LISTADO ATM'!$A$2:$C$822,3,0)</f>
        <v>SUR</v>
      </c>
      <c r="B82" s="30">
        <v>783</v>
      </c>
      <c r="C82" s="18" t="str">
        <f>VLOOKUP(B82,'[1]LISTADO ATM'!$A$2:$B$822,2,0)</f>
        <v xml:space="preserve">ATM Autobanco Alfa y Omega (Barahona) </v>
      </c>
      <c r="D82" s="47" t="s">
        <v>21</v>
      </c>
      <c r="E82" s="48"/>
    </row>
    <row r="83" spans="1:5" ht="18" x14ac:dyDescent="0.25">
      <c r="A83" s="36" t="str">
        <f>VLOOKUP(B83,'[1]LISTADO ATM'!$A$2:$C$822,3,0)</f>
        <v>DISTRITO NACIONAL</v>
      </c>
      <c r="B83" s="30">
        <v>930</v>
      </c>
      <c r="C83" s="18" t="str">
        <f>VLOOKUP(B83,'[1]LISTADO ATM'!$A$2:$B$822,2,0)</f>
        <v>ATM Oficina Plaza Spring Center</v>
      </c>
      <c r="D83" s="47" t="s">
        <v>21</v>
      </c>
      <c r="E83" s="48"/>
    </row>
    <row r="84" spans="1:5" ht="18" x14ac:dyDescent="0.25">
      <c r="A84" s="36" t="str">
        <f>VLOOKUP(B84,'[1]LISTADO ATM'!$A$2:$C$822,3,0)</f>
        <v>NORTE</v>
      </c>
      <c r="B84" s="30">
        <v>985</v>
      </c>
      <c r="C84" s="18" t="str">
        <f>VLOOKUP(B84,'[1]LISTADO ATM'!$A$2:$B$822,2,0)</f>
        <v xml:space="preserve">ATM Oficina Dajabón II </v>
      </c>
      <c r="D84" s="47" t="s">
        <v>21</v>
      </c>
      <c r="E84" s="48"/>
    </row>
    <row r="85" spans="1:5" ht="18" x14ac:dyDescent="0.25">
      <c r="A85" s="18" t="str">
        <f>VLOOKUP(B85,'[1]LISTADO ATM'!$A$2:$C$822,3,0)</f>
        <v>DISTRITO NACIONAL</v>
      </c>
      <c r="B85" s="30">
        <v>162</v>
      </c>
      <c r="C85" s="18" t="str">
        <f>VLOOKUP(B85,'[1]LISTADO ATM'!$A$2:$B$822,2,0)</f>
        <v xml:space="preserve">ATM Oficina Tiradentes I </v>
      </c>
      <c r="D85" s="47" t="s">
        <v>28</v>
      </c>
      <c r="E85" s="48"/>
    </row>
    <row r="86" spans="1:5" ht="18" x14ac:dyDescent="0.25">
      <c r="A86" s="36" t="str">
        <f>VLOOKUP(B86,'[1]LISTADO ATM'!$A$2:$C$822,3,0)</f>
        <v>ESTE</v>
      </c>
      <c r="B86" s="30">
        <v>211</v>
      </c>
      <c r="C86" s="18" t="str">
        <f>VLOOKUP(B86,'[1]LISTADO ATM'!$A$2:$B$822,2,0)</f>
        <v xml:space="preserve">ATM Oficina La Romana I </v>
      </c>
      <c r="D86" s="47" t="s">
        <v>28</v>
      </c>
      <c r="E86" s="48"/>
    </row>
    <row r="87" spans="1:5" ht="18" x14ac:dyDescent="0.25">
      <c r="A87" s="36" t="str">
        <f>VLOOKUP(B87,'[1]LISTADO ATM'!$A$2:$C$822,3,0)</f>
        <v>NORTE</v>
      </c>
      <c r="B87" s="30">
        <v>357</v>
      </c>
      <c r="C87" s="18" t="str">
        <f>VLOOKUP(B87,'[1]LISTADO ATM'!$A$2:$B$822,2,0)</f>
        <v xml:space="preserve">ATM Universidad Nacional Evangélica (Santiago) </v>
      </c>
      <c r="D87" s="47" t="s">
        <v>28</v>
      </c>
      <c r="E87" s="48"/>
    </row>
    <row r="88" spans="1:5" ht="18" x14ac:dyDescent="0.25">
      <c r="A88" s="36" t="str">
        <f>VLOOKUP(B88,'[1]LISTADO ATM'!$A$2:$C$822,3,0)</f>
        <v>NORTE</v>
      </c>
      <c r="B88" s="30">
        <v>405</v>
      </c>
      <c r="C88" s="18" t="str">
        <f>VLOOKUP(B88,'[1]LISTADO ATM'!$A$2:$B$822,2,0)</f>
        <v xml:space="preserve">ATM UNP Loma de Cabrera </v>
      </c>
      <c r="D88" s="47" t="s">
        <v>28</v>
      </c>
      <c r="E88" s="48"/>
    </row>
    <row r="89" spans="1:5" ht="18" x14ac:dyDescent="0.25">
      <c r="A89" s="36" t="str">
        <f>VLOOKUP(B89,'[1]LISTADO ATM'!$A$2:$C$822,3,0)</f>
        <v>DISTRITO NACIONAL</v>
      </c>
      <c r="B89" s="30">
        <v>586</v>
      </c>
      <c r="C89" s="18" t="str">
        <f>VLOOKUP(B89,'[1]LISTADO ATM'!$A$2:$B$822,2,0)</f>
        <v xml:space="preserve">ATM Palacio de Justicia D.N. </v>
      </c>
      <c r="D89" s="47" t="s">
        <v>21</v>
      </c>
      <c r="E89" s="48"/>
    </row>
    <row r="90" spans="1:5" ht="18" x14ac:dyDescent="0.25">
      <c r="A90" s="36" t="str">
        <f>VLOOKUP(B90,'[1]LISTADO ATM'!$A$2:$C$822,3,0)</f>
        <v>DISTRITO NACIONAL</v>
      </c>
      <c r="B90" s="30">
        <v>709</v>
      </c>
      <c r="C90" s="18" t="str">
        <f>VLOOKUP(B90,'[1]LISTADO ATM'!$A$2:$B$822,2,0)</f>
        <v xml:space="preserve">ATM Seguros Maestro SEMMA  </v>
      </c>
      <c r="D90" s="47" t="s">
        <v>28</v>
      </c>
      <c r="E90" s="48"/>
    </row>
    <row r="91" spans="1:5" ht="18" x14ac:dyDescent="0.25">
      <c r="A91" s="36" t="str">
        <f>VLOOKUP(B91,'[1]LISTADO ATM'!$A$2:$C$822,3,0)</f>
        <v>DISTRITO NACIONAL</v>
      </c>
      <c r="B91" s="30">
        <v>973</v>
      </c>
      <c r="C91" s="18" t="str">
        <f>VLOOKUP(B91,'[1]LISTADO ATM'!$A$2:$B$822,2,0)</f>
        <v xml:space="preserve">ATM Oficina Sabana de la Mar </v>
      </c>
      <c r="D91" s="47" t="s">
        <v>21</v>
      </c>
      <c r="E91" s="48"/>
    </row>
    <row r="92" spans="1:5" ht="18.75" thickBot="1" x14ac:dyDescent="0.3">
      <c r="A92" s="22" t="s">
        <v>11</v>
      </c>
      <c r="B92" s="42">
        <f>COUNT(B81:B91)</f>
        <v>11</v>
      </c>
      <c r="C92" s="39"/>
      <c r="D92" s="19"/>
      <c r="E92" s="20"/>
    </row>
  </sheetData>
  <mergeCells count="23">
    <mergeCell ref="D90:E90"/>
    <mergeCell ref="D91:E91"/>
    <mergeCell ref="A1:E1"/>
    <mergeCell ref="A2:E2"/>
    <mergeCell ref="A7:E7"/>
    <mergeCell ref="C40:E40"/>
    <mergeCell ref="A42:E42"/>
    <mergeCell ref="C48:E48"/>
    <mergeCell ref="A50:E50"/>
    <mergeCell ref="D80:E80"/>
    <mergeCell ref="A79:E79"/>
    <mergeCell ref="A76:B76"/>
    <mergeCell ref="A70:E70"/>
    <mergeCell ref="A62:E62"/>
    <mergeCell ref="D84:E84"/>
    <mergeCell ref="D85:E85"/>
    <mergeCell ref="D82:E82"/>
    <mergeCell ref="D87:E87"/>
    <mergeCell ref="D83:E83"/>
    <mergeCell ref="D88:E88"/>
    <mergeCell ref="D89:E89"/>
    <mergeCell ref="D81:E81"/>
    <mergeCell ref="D86:E8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30">
        <v>5</v>
      </c>
      <c r="C2" s="24" t="s">
        <v>16</v>
      </c>
      <c r="E2" s="16" t="str">
        <f>CONCATENATE(B2,C2,B3,C3,B4,C4,B5,C5,B6,C6,B7,C7,B8,C8,B9,C9,B10,C10,B11,C11,B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5 350386 615 639 783 842 930 985                                                          </v>
      </c>
    </row>
    <row r="3" spans="2:5" ht="18.75" thickBot="1" x14ac:dyDescent="0.3">
      <c r="B3" s="30">
        <v>350</v>
      </c>
      <c r="C3" s="24"/>
    </row>
    <row r="4" spans="2:5" ht="18.75" thickBot="1" x14ac:dyDescent="0.3">
      <c r="B4" s="30">
        <v>386</v>
      </c>
      <c r="C4" s="24" t="s">
        <v>16</v>
      </c>
    </row>
    <row r="5" spans="2:5" ht="18.75" thickBot="1" x14ac:dyDescent="0.3">
      <c r="B5" s="30">
        <v>615</v>
      </c>
      <c r="C5" s="24" t="s">
        <v>16</v>
      </c>
    </row>
    <row r="6" spans="2:5" ht="18.75" thickBot="1" x14ac:dyDescent="0.3">
      <c r="B6" s="30">
        <v>639</v>
      </c>
      <c r="C6" s="24" t="s">
        <v>16</v>
      </c>
    </row>
    <row r="7" spans="2:5" ht="18.75" thickBot="1" x14ac:dyDescent="0.3">
      <c r="B7" s="30">
        <v>783</v>
      </c>
      <c r="C7" s="24" t="s">
        <v>16</v>
      </c>
    </row>
    <row r="8" spans="2:5" ht="18.75" thickBot="1" x14ac:dyDescent="0.3">
      <c r="B8" s="30">
        <v>842</v>
      </c>
      <c r="C8" s="24" t="s">
        <v>16</v>
      </c>
    </row>
    <row r="9" spans="2:5" ht="18.75" thickBot="1" x14ac:dyDescent="0.3">
      <c r="B9" s="30">
        <v>930</v>
      </c>
      <c r="C9" s="24" t="s">
        <v>16</v>
      </c>
    </row>
    <row r="10" spans="2:5" ht="18.75" thickBot="1" x14ac:dyDescent="0.3">
      <c r="B10" s="30">
        <v>985</v>
      </c>
      <c r="C10" s="24" t="s">
        <v>16</v>
      </c>
    </row>
    <row r="11" spans="2:5" ht="18.75" thickBot="1" x14ac:dyDescent="0.3">
      <c r="B11" s="31"/>
      <c r="C11" s="24" t="s">
        <v>16</v>
      </c>
    </row>
    <row r="12" spans="2:5" ht="18.75" thickBot="1" x14ac:dyDescent="0.3">
      <c r="B12" s="30"/>
      <c r="C12" s="24" t="s">
        <v>16</v>
      </c>
    </row>
    <row r="13" spans="2:5" ht="18.75" thickBot="1" x14ac:dyDescent="0.3">
      <c r="B13" s="30"/>
      <c r="C13" s="24" t="s">
        <v>16</v>
      </c>
    </row>
    <row r="14" spans="2:5" ht="18.75" thickBot="1" x14ac:dyDescent="0.3">
      <c r="B14" s="45"/>
      <c r="C14" s="24" t="s">
        <v>16</v>
      </c>
    </row>
    <row r="15" spans="2:5" ht="18.75" thickBot="1" x14ac:dyDescent="0.3">
      <c r="B15" s="31"/>
      <c r="C15" s="24" t="s">
        <v>16</v>
      </c>
    </row>
    <row r="16" spans="2:5" ht="18.75" thickBot="1" x14ac:dyDescent="0.3">
      <c r="B16" s="31"/>
      <c r="C16" s="24" t="s">
        <v>16</v>
      </c>
    </row>
    <row r="17" spans="2:3" ht="18.75" thickBot="1" x14ac:dyDescent="0.3">
      <c r="B17" s="31"/>
      <c r="C17" s="24" t="s">
        <v>16</v>
      </c>
    </row>
    <row r="18" spans="2:3" ht="18.75" thickBot="1" x14ac:dyDescent="0.3">
      <c r="B18" s="31"/>
      <c r="C18" s="24" t="s">
        <v>16</v>
      </c>
    </row>
    <row r="19" spans="2:3" ht="18.75" thickBot="1" x14ac:dyDescent="0.3">
      <c r="B19" s="31"/>
      <c r="C19" s="24" t="s">
        <v>16</v>
      </c>
    </row>
    <row r="20" spans="2:3" ht="18.75" thickBot="1" x14ac:dyDescent="0.3">
      <c r="B20" s="31"/>
      <c r="C20" s="24" t="s">
        <v>16</v>
      </c>
    </row>
    <row r="21" spans="2:3" ht="18.75" thickBot="1" x14ac:dyDescent="0.3">
      <c r="B21" s="31"/>
      <c r="C21" s="24" t="s">
        <v>16</v>
      </c>
    </row>
    <row r="22" spans="2:3" ht="18.75" thickBot="1" x14ac:dyDescent="0.3">
      <c r="B22" s="31"/>
      <c r="C22" s="24" t="s">
        <v>16</v>
      </c>
    </row>
    <row r="23" spans="2:3" ht="18.75" thickBot="1" x14ac:dyDescent="0.3">
      <c r="B23" s="31"/>
      <c r="C23" s="24" t="s">
        <v>16</v>
      </c>
    </row>
    <row r="24" spans="2:3" ht="18.75" thickBot="1" x14ac:dyDescent="0.3">
      <c r="B24" s="31"/>
      <c r="C24" s="24" t="s">
        <v>16</v>
      </c>
    </row>
    <row r="25" spans="2:3" ht="18.75" thickBot="1" x14ac:dyDescent="0.3">
      <c r="B25" s="31"/>
      <c r="C25" s="24" t="s">
        <v>16</v>
      </c>
    </row>
    <row r="26" spans="2:3" ht="18.75" thickBot="1" x14ac:dyDescent="0.3">
      <c r="B26" s="31"/>
      <c r="C26" s="24" t="s">
        <v>16</v>
      </c>
    </row>
    <row r="27" spans="2:3" ht="18.75" thickBot="1" x14ac:dyDescent="0.3">
      <c r="B27" s="31"/>
      <c r="C27" s="24" t="s">
        <v>16</v>
      </c>
    </row>
    <row r="28" spans="2:3" ht="18.75" thickBot="1" x14ac:dyDescent="0.3">
      <c r="B28" s="31"/>
      <c r="C28" s="24" t="s">
        <v>16</v>
      </c>
    </row>
    <row r="29" spans="2:3" ht="18.75" thickBot="1" x14ac:dyDescent="0.3">
      <c r="B29" s="31"/>
      <c r="C29" s="24" t="s">
        <v>16</v>
      </c>
    </row>
    <row r="30" spans="2:3" ht="18.75" thickBot="1" x14ac:dyDescent="0.3">
      <c r="B30" s="31"/>
      <c r="C30" s="24" t="s">
        <v>16</v>
      </c>
    </row>
    <row r="31" spans="2:3" ht="18.75" thickBot="1" x14ac:dyDescent="0.3">
      <c r="B31" s="31"/>
      <c r="C31" s="24" t="s">
        <v>16</v>
      </c>
    </row>
    <row r="32" spans="2:3" ht="18.75" thickBot="1" x14ac:dyDescent="0.3">
      <c r="B32" s="31"/>
      <c r="C32" s="24" t="s">
        <v>16</v>
      </c>
    </row>
    <row r="33" spans="2:3" ht="18.75" thickBot="1" x14ac:dyDescent="0.3">
      <c r="B33" s="31"/>
      <c r="C33" s="24" t="s">
        <v>16</v>
      </c>
    </row>
    <row r="34" spans="2:3" ht="18.75" thickBot="1" x14ac:dyDescent="0.3">
      <c r="B34" s="31"/>
      <c r="C34" s="24" t="s">
        <v>16</v>
      </c>
    </row>
    <row r="35" spans="2:3" ht="18.75" thickBot="1" x14ac:dyDescent="0.3">
      <c r="B35" s="31"/>
      <c r="C35" s="24" t="s">
        <v>16</v>
      </c>
    </row>
    <row r="36" spans="2:3" ht="18.75" thickBot="1" x14ac:dyDescent="0.3">
      <c r="B36" s="43"/>
      <c r="C36" s="24" t="s">
        <v>16</v>
      </c>
    </row>
    <row r="37" spans="2:3" ht="18.75" thickBot="1" x14ac:dyDescent="0.3">
      <c r="B37" s="31"/>
      <c r="C37" s="24" t="s">
        <v>16</v>
      </c>
    </row>
    <row r="38" spans="2:3" ht="18.75" thickBot="1" x14ac:dyDescent="0.3">
      <c r="B38" s="31"/>
      <c r="C38" s="24" t="s">
        <v>16</v>
      </c>
    </row>
    <row r="39" spans="2:3" ht="18.75" thickBot="1" x14ac:dyDescent="0.3">
      <c r="B39" s="31"/>
      <c r="C39" s="24" t="s">
        <v>16</v>
      </c>
    </row>
    <row r="40" spans="2:3" ht="18.75" thickBot="1" x14ac:dyDescent="0.3">
      <c r="B40" s="31"/>
      <c r="C40" s="24" t="s">
        <v>16</v>
      </c>
    </row>
    <row r="41" spans="2:3" ht="18.75" thickBot="1" x14ac:dyDescent="0.3">
      <c r="B41" s="31"/>
      <c r="C41" s="24" t="s">
        <v>16</v>
      </c>
    </row>
    <row r="42" spans="2:3" ht="18.75" thickBot="1" x14ac:dyDescent="0.3">
      <c r="B42" s="31"/>
      <c r="C42" s="24" t="s">
        <v>16</v>
      </c>
    </row>
    <row r="43" spans="2:3" ht="18.75" thickBot="1" x14ac:dyDescent="0.3">
      <c r="B43" s="31"/>
      <c r="C43" s="24" t="s">
        <v>16</v>
      </c>
    </row>
    <row r="44" spans="2:3" ht="18.75" thickBot="1" x14ac:dyDescent="0.3">
      <c r="B44" s="31"/>
      <c r="C44" s="24" t="s">
        <v>16</v>
      </c>
    </row>
    <row r="45" spans="2:3" ht="18.75" thickBot="1" x14ac:dyDescent="0.3">
      <c r="B45" s="31"/>
      <c r="C45" s="24" t="s">
        <v>16</v>
      </c>
    </row>
    <row r="46" spans="2:3" ht="18.75" thickBot="1" x14ac:dyDescent="0.3">
      <c r="B46" s="31"/>
      <c r="C46" s="24" t="s">
        <v>16</v>
      </c>
    </row>
    <row r="47" spans="2:3" ht="18.75" thickBot="1" x14ac:dyDescent="0.3">
      <c r="B47" s="31"/>
      <c r="C47" s="24" t="s">
        <v>16</v>
      </c>
    </row>
    <row r="48" spans="2:3" ht="18.75" thickBot="1" x14ac:dyDescent="0.3">
      <c r="B48" s="31"/>
      <c r="C48" s="24" t="s">
        <v>16</v>
      </c>
    </row>
    <row r="49" spans="2:3" ht="18.75" thickBot="1" x14ac:dyDescent="0.3">
      <c r="B49" s="31"/>
      <c r="C49" s="24" t="s">
        <v>16</v>
      </c>
    </row>
    <row r="50" spans="2:3" ht="18.75" thickBot="1" x14ac:dyDescent="0.3">
      <c r="B50" s="43"/>
      <c r="C50" s="24" t="s">
        <v>16</v>
      </c>
    </row>
    <row r="51" spans="2:3" ht="18.75" thickBot="1" x14ac:dyDescent="0.3">
      <c r="B51" s="31"/>
      <c r="C51" s="24" t="s">
        <v>16</v>
      </c>
    </row>
    <row r="52" spans="2:3" ht="18.75" thickBot="1" x14ac:dyDescent="0.3">
      <c r="B52" s="31"/>
      <c r="C52" s="24" t="s">
        <v>16</v>
      </c>
    </row>
    <row r="53" spans="2:3" ht="18.75" thickBot="1" x14ac:dyDescent="0.3">
      <c r="B53" s="31"/>
      <c r="C53" s="24" t="s">
        <v>16</v>
      </c>
    </row>
    <row r="54" spans="2:3" ht="18.75" thickBot="1" x14ac:dyDescent="0.3">
      <c r="B54" s="31"/>
      <c r="C54" s="24" t="s">
        <v>16</v>
      </c>
    </row>
    <row r="55" spans="2:3" ht="18.75" thickBot="1" x14ac:dyDescent="0.3">
      <c r="B55" s="31"/>
      <c r="C55" s="24" t="s">
        <v>16</v>
      </c>
    </row>
    <row r="56" spans="2:3" ht="18.75" thickBot="1" x14ac:dyDescent="0.3">
      <c r="B56" s="31"/>
      <c r="C56" s="24" t="s">
        <v>16</v>
      </c>
    </row>
    <row r="57" spans="2:3" ht="18.75" thickBot="1" x14ac:dyDescent="0.3">
      <c r="B57" s="31"/>
      <c r="C57" s="24" t="s">
        <v>16</v>
      </c>
    </row>
    <row r="58" spans="2:3" ht="18.75" thickBot="1" x14ac:dyDescent="0.3">
      <c r="B58" s="31"/>
      <c r="C58" s="24" t="s">
        <v>16</v>
      </c>
    </row>
    <row r="59" spans="2:3" ht="18.75" thickBot="1" x14ac:dyDescent="0.3">
      <c r="B59" s="31"/>
      <c r="C59" s="24" t="s">
        <v>16</v>
      </c>
    </row>
    <row r="60" spans="2:3" ht="18.75" thickBot="1" x14ac:dyDescent="0.3">
      <c r="B60" s="43"/>
      <c r="C60" s="24" t="s">
        <v>16</v>
      </c>
    </row>
    <row r="61" spans="2:3" ht="18.75" thickBot="1" x14ac:dyDescent="0.3">
      <c r="B61" s="31"/>
      <c r="C61" s="24" t="s">
        <v>16</v>
      </c>
    </row>
    <row r="62" spans="2:3" ht="18.75" thickBot="1" x14ac:dyDescent="0.3">
      <c r="B62" s="26"/>
      <c r="C62" s="24" t="s">
        <v>16</v>
      </c>
    </row>
    <row r="63" spans="2:3" ht="18.75" thickBot="1" x14ac:dyDescent="0.3">
      <c r="B63" s="26"/>
      <c r="C63" s="24" t="s">
        <v>16</v>
      </c>
    </row>
    <row r="64" spans="2:3" ht="18.75" thickBot="1" x14ac:dyDescent="0.3">
      <c r="B64" s="26"/>
      <c r="C64" s="24" t="s">
        <v>16</v>
      </c>
    </row>
    <row r="65" spans="2:3" ht="18.75" thickBot="1" x14ac:dyDescent="0.3">
      <c r="B65" s="26"/>
      <c r="C65" s="24" t="s">
        <v>16</v>
      </c>
    </row>
    <row r="66" spans="2:3" ht="18.75" thickBot="1" x14ac:dyDescent="0.3">
      <c r="B66" s="26"/>
      <c r="C66" s="24" t="s">
        <v>16</v>
      </c>
    </row>
    <row r="67" spans="2:3" ht="18.75" thickBot="1" x14ac:dyDescent="0.3">
      <c r="B67" s="26"/>
      <c r="C67" s="24" t="s">
        <v>16</v>
      </c>
    </row>
    <row r="68" spans="2:3" ht="18.75" thickBot="1" x14ac:dyDescent="0.3">
      <c r="B68" s="27"/>
      <c r="C68" s="25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2:B68">
    <cfRule type="duplicateValues" dxfId="1155" priority="2379"/>
  </conditionalFormatting>
  <conditionalFormatting sqref="B42:B61">
    <cfRule type="duplicateValues" dxfId="1154" priority="80"/>
  </conditionalFormatting>
  <conditionalFormatting sqref="B42:B61">
    <cfRule type="duplicateValues" dxfId="1153" priority="81"/>
  </conditionalFormatting>
  <conditionalFormatting sqref="B30:B41">
    <cfRule type="duplicateValues" dxfId="1152" priority="72"/>
  </conditionalFormatting>
  <conditionalFormatting sqref="B30:B41">
    <cfRule type="duplicateValues" dxfId="1151" priority="73"/>
  </conditionalFormatting>
  <conditionalFormatting sqref="B29">
    <cfRule type="duplicateValues" dxfId="1150" priority="66"/>
  </conditionalFormatting>
  <conditionalFormatting sqref="B29">
    <cfRule type="duplicateValues" dxfId="1149" priority="65"/>
  </conditionalFormatting>
  <conditionalFormatting sqref="B29">
    <cfRule type="duplicateValues" dxfId="1148" priority="69"/>
  </conditionalFormatting>
  <conditionalFormatting sqref="B26:B28">
    <cfRule type="duplicateValues" dxfId="1147" priority="56"/>
  </conditionalFormatting>
  <conditionalFormatting sqref="B26:B28">
    <cfRule type="duplicateValues" dxfId="1146" priority="55"/>
  </conditionalFormatting>
  <conditionalFormatting sqref="B26:B28">
    <cfRule type="duplicateValues" dxfId="1145" priority="59"/>
  </conditionalFormatting>
  <conditionalFormatting sqref="B14:B25">
    <cfRule type="duplicateValues" dxfId="1144" priority="24"/>
  </conditionalFormatting>
  <conditionalFormatting sqref="B14:B25">
    <cfRule type="duplicateValues" dxfId="1143" priority="23"/>
  </conditionalFormatting>
  <conditionalFormatting sqref="B12:B13">
    <cfRule type="duplicateValues" dxfId="1142" priority="8"/>
  </conditionalFormatting>
  <conditionalFormatting sqref="B12:B13">
    <cfRule type="duplicateValues" dxfId="1141" priority="7"/>
  </conditionalFormatting>
  <conditionalFormatting sqref="B11">
    <cfRule type="duplicateValues" dxfId="1140" priority="6"/>
  </conditionalFormatting>
  <conditionalFormatting sqref="B11">
    <cfRule type="duplicateValues" dxfId="1139" priority="5"/>
  </conditionalFormatting>
  <conditionalFormatting sqref="B2:B10">
    <cfRule type="duplicateValues" dxfId="1138" priority="2"/>
  </conditionalFormatting>
  <conditionalFormatting sqref="B2:B10">
    <cfRule type="duplicateValues" dxfId="113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2021-07-21T21:50:42Z</dcterms:modified>
</cp:coreProperties>
</file>